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Instructions" sheetId="2" state="visible" r:id="rId4"/>
    <sheet name="Audit Dashboard" sheetId="3" state="visible" r:id="rId5"/>
    <sheet name="Audit - Clauses" sheetId="4" state="visible" r:id="rId6"/>
    <sheet name="Lists" sheetId="5" state="hidden" r:id="rId7"/>
  </sheets>
  <definedNames>
    <definedName function="false" hidden="false" localSheetId="3" name="_xlnm.Print_Titles" vbProcedure="false">'Audit - Clauses'!$1:$3</definedName>
    <definedName function="false" hidden="false" localSheetId="2" name="_xlnm.Print_Area" vbProcedure="false">'Audit Dashboard'!$A$1:$H$30</definedName>
    <definedName function="false" hidden="false" localSheetId="0" name="_xlnm.Print_Area" vbProcedure="false">Cover!$A$1:$G$36</definedName>
    <definedName function="false" hidden="false" localSheetId="1" name="_xlnm.Print_Area" vbProcedure="false">Instructions!$A$1:$G$28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<sst xmlns="http://schemas.openxmlformats.org/spreadsheetml/2006/main" count="274" uniqueCount="215">
  <si>
    <t xml:space="preserve">RISK PROFESSIONALS</t>
  </si>
  <si>
    <t xml:space="preserve">Governance  ·  Risk  ·  Compliance</t>
  </si>
  <si>
    <t xml:space="preserve">www.riskprofs.com</t>
  </si>
  <si>
    <t xml:space="preserve">ISO 14001:2026</t>
  </si>
  <si>
    <t xml:space="preserve">Environmental Management System</t>
  </si>
  <si>
    <t xml:space="preserve">Internal Audit Worksheet</t>
  </si>
  <si>
    <t xml:space="preserve">A ready-to-use internal audit checklist. Every clause carries the specific questions an auditor asks to verify conformity. Record the audit method, the objective evidence examined and a result for each requirement; the dashboard summarises conformity and any nonconformities raised.</t>
  </si>
  <si>
    <t xml:space="preserve">AUDIT DETAILS</t>
  </si>
  <si>
    <t xml:space="preserve">Document title</t>
  </si>
  <si>
    <t xml:space="preserve">ISO 14001:2026 Internal Audit Worksheet</t>
  </si>
  <si>
    <t xml:space="preserve">Reference</t>
  </si>
  <si>
    <t xml:space="preserve">RP-FREE-14001-AUD-01</t>
  </si>
  <si>
    <t xml:space="preserve">Version</t>
  </si>
  <si>
    <t xml:space="preserve">1.0</t>
  </si>
  <si>
    <t xml:space="preserve">Organisation</t>
  </si>
  <si>
    <t xml:space="preserve">Complete on use</t>
  </si>
  <si>
    <t xml:space="preserve">Audit scope</t>
  </si>
  <si>
    <t xml:space="preserve">Audit date(s)</t>
  </si>
  <si>
    <t xml:space="preserve">Lead auditor</t>
  </si>
  <si>
    <t xml:space="preserve">Auditee(s) / area</t>
  </si>
  <si>
    <t xml:space="preserve">Standard / criteria</t>
  </si>
  <si>
    <t xml:space="preserve">COPYRIGHT &amp; INTELLECTUAL PROPERTY</t>
  </si>
  <si>
    <t xml:space="preserve">© 2026 Risk Professionals Pty Ltd (RiskProfs). All rights reserved.</t>
  </si>
  <si>
    <t xml:space="preserve">This audit worksheet, including its audit questions, structure, formatting and guidance, is the intellectual property of Risk Professionals Pty Ltd and is protected by copyright. It is provided free of charge for your organisation's own internal use in auditing its management system against ISO 14001:2026.</t>
  </si>
  <si>
    <t xml:space="preserve">You may use and reproduce this worksheet for that internal purpose. You may not sell, sub-licence, rent, rebrand or distribute it or any derivative of it for commercial gain, nor remove any RiskProfs branding or copyright notice, without the prior written consent of Risk Professionals.</t>
  </si>
  <si>
    <t xml:space="preserve">Standard references: the audit questions are derived from the requirements of ISO 14001:2026 but do not reproduce the text of the standard and are not a substitute for it. The official standard is © ISO and must be obtained from ISO or an authorised reseller.</t>
  </si>
  <si>
    <t xml:space="preserve">Disclaimer: This worksheet provides general information, not legal, regulatory or certification advice. An internal audit does not confer certification; certification can only be granted by an accredited certification body.</t>
  </si>
  <si>
    <t xml:space="preserve">How to use this audit worksheet</t>
  </si>
  <si>
    <t xml:space="preserve">ISO 14001:2026  ·  Information &amp; Instructions</t>
  </si>
  <si>
    <t xml:space="preserve">1.  About this worksheet</t>
  </si>
  <si>
    <t xml:space="preserve">This worksheet supports a planned internal audit of your management system against ISO 14001:2026. Each row is a requirement, with the specific questions an auditor should ask to verify conformity. Work through the audit sheet(s), gathering objective evidence for each requirement and recording a result. The dashboard then summarises the outcome.</t>
  </si>
  <si>
    <t xml:space="preserve">Plan the audit against your audit programme (clause 9.2). Confirm scope, criteria and the areas and people to be sampled before you start, and record them on the Cover sheet.</t>
  </si>
  <si>
    <t xml:space="preserve">2.  Completing each requirement</t>
  </si>
  <si>
    <t xml:space="preserve">Column</t>
  </si>
  <si>
    <t xml:space="preserve">What to do</t>
  </si>
  <si>
    <t xml:space="preserve">Audit questions</t>
  </si>
  <si>
    <t xml:space="preserve">Read the numbered questions and ask/verify each one. They are the points to check to confirm the requirement is met.</t>
  </si>
  <si>
    <t xml:space="preserve">Method</t>
  </si>
  <si>
    <t xml:space="preserve">Record how you audited it — for example interview, document review, observation, re-performance or sampling.</t>
  </si>
  <si>
    <t xml:space="preserve">Objective evidence examined</t>
  </si>
  <si>
    <t xml:space="preserve">Note the specific documents, records, systems or observations you examined (with identifiers/dates).</t>
  </si>
  <si>
    <t xml:space="preserve">Result</t>
  </si>
  <si>
    <t xml:space="preserve">Select a result from the drop-down (see the results key below).</t>
  </si>
  <si>
    <t xml:space="preserve">Finding / nonconformity detail</t>
  </si>
  <si>
    <t xml:space="preserve">For any nonconformity or observation, state the requirement not met and the evidence, so a corrective action can be raised.</t>
  </si>
  <si>
    <t xml:space="preserve">Auditor / Date</t>
  </si>
  <si>
    <t xml:space="preserve">Record who audited the requirement and when.</t>
  </si>
  <si>
    <t xml:space="preserve">3.  Results key</t>
  </si>
  <si>
    <t xml:space="preserve">Meaning</t>
  </si>
  <si>
    <t xml:space="preserve">Conforms</t>
  </si>
  <si>
    <t xml:space="preserve">The requirement is met and supported by objective evidence.</t>
  </si>
  <si>
    <t xml:space="preserve">Observation</t>
  </si>
  <si>
    <t xml:space="preserve">Conforms, but with an opportunity for improvement or an early warning worth noting.</t>
  </si>
  <si>
    <t xml:space="preserve">Minor NC</t>
  </si>
  <si>
    <t xml:space="preserve">An isolated lapse against a requirement that does not break down the system.</t>
  </si>
  <si>
    <t xml:space="preserve">Major NC</t>
  </si>
  <si>
    <t xml:space="preserve">A significant failure — a requirement absent or systematically not implemented, or several minors against one requirement.</t>
  </si>
  <si>
    <t xml:space="preserve">Leave the result blank for any requirement not yet audited; the dashboard tracks audit progress against the total.</t>
  </si>
  <si>
    <t xml:space="preserve">4.  Reading the dashboard</t>
  </si>
  <si>
    <t xml:space="preserve">The dashboard updates automatically. It shows audit progress, the conformity rate across audited requirements, and the number of nonconformities raised (major and minor). The section table breaks the result down by clause, and a results distribution shows the spread of outcomes. Use it to brief management and to drive corrective actions.</t>
  </si>
  <si>
    <t xml:space="preserve">© 2026 Risk Professionals Pty Ltd (RiskProfs). Free resource — internal use only. See the Cover sheet for full copyright and IP terms.</t>
  </si>
  <si>
    <t xml:space="preserve">ISO 14001:2026  ·  Internal Audit Dashboard</t>
  </si>
  <si>
    <t xml:space="preserve">Live summary — updates automatically as you record results.</t>
  </si>
  <si>
    <t xml:space="preserve">AUDIT PROGRESS</t>
  </si>
  <si>
    <t xml:space="preserve">CONFORMITY RATE</t>
  </si>
  <si>
    <t xml:space="preserve">NONCONFORMITIES</t>
  </si>
  <si>
    <t xml:space="preserve">Requirements audited</t>
  </si>
  <si>
    <t xml:space="preserve">Conforms + observations of audited</t>
  </si>
  <si>
    <t xml:space="preserve">Minor + major raised</t>
  </si>
  <si>
    <t xml:space="preserve">MAJOR NC</t>
  </si>
  <si>
    <t xml:space="preserve">MINOR NC</t>
  </si>
  <si>
    <t xml:space="preserve">OBSERVATIONS</t>
  </si>
  <si>
    <t xml:space="preserve">Significant failures</t>
  </si>
  <si>
    <t xml:space="preserve">Isolated lapses</t>
  </si>
  <si>
    <t xml:space="preserve">Improvement opportunities</t>
  </si>
  <si>
    <t xml:space="preserve">RESULTS BY SECTION</t>
  </si>
  <si>
    <t xml:space="preserve">Section</t>
  </si>
  <si>
    <t xml:space="preserve">Items</t>
  </si>
  <si>
    <t xml:space="preserve">Audited</t>
  </si>
  <si>
    <t xml:space="preserve">NCs</t>
  </si>
  <si>
    <t xml:space="preserve">Conformity</t>
  </si>
  <si>
    <t xml:space="preserve">4  Context of the organisation</t>
  </si>
  <si>
    <t xml:space="preserve">5  Leadership</t>
  </si>
  <si>
    <t xml:space="preserve">6  Planning</t>
  </si>
  <si>
    <t xml:space="preserve">7  Support</t>
  </si>
  <si>
    <t xml:space="preserve">8  Operation</t>
  </si>
  <si>
    <t xml:space="preserve">9  Performance evaluation</t>
  </si>
  <si>
    <t xml:space="preserve">10  Improvement</t>
  </si>
  <si>
    <t xml:space="preserve">TOTAL — All requirements</t>
  </si>
  <si>
    <t xml:space="preserve">RESULTS DISTRIBUTION</t>
  </si>
  <si>
    <t xml:space="preserve">Count</t>
  </si>
  <si>
    <t xml:space="preserve">Share of audited</t>
  </si>
  <si>
    <t xml:space="preserve">© 2026 Risk Professionals Pty Ltd (RiskProfs) · www.riskprofs.com · Free resource — internal use only.</t>
  </si>
  <si>
    <t xml:space="preserve">ISO 14001:2026  ·  Clauses 4 to 10 — Audit Checklist</t>
  </si>
  <si>
    <t xml:space="preserve">Ask/verify each numbered question, record method, evidence and a result. Add finding detail for any nonconformity or observation.</t>
  </si>
  <si>
    <t xml:space="preserve">Ref</t>
  </si>
  <si>
    <t xml:space="preserve">Clause / Requirement</t>
  </si>
  <si>
    <t xml:space="preserve">Audit questions — points to verify</t>
  </si>
  <si>
    <t xml:space="preserve">Auditor</t>
  </si>
  <si>
    <t xml:space="preserve">Date</t>
  </si>
  <si>
    <t xml:space="preserve">4.1</t>
  </si>
  <si>
    <t xml:space="preserve">Understanding the organisation and its context</t>
  </si>
  <si>
    <t xml:space="preserve">1.  How has the organisation determined the external and internal issues relevant to its purpose that affect the ability of the EMS to achieve its intended outcomes, and where is this documented?
2.  Which environmental conditions being affected by, or capable of affecting, the organisation (such as climate change) have been identified, and can you show examples?
3.  What responsible role owns the identification of context issues, and how and how often are these issues reviewed and kept current?</t>
  </si>
  <si>
    <t xml:space="preserve">4</t>
  </si>
  <si>
    <t xml:space="preserve">4.2</t>
  </si>
  <si>
    <t xml:space="preserve">Understanding the needs and expectations of interested parties</t>
  </si>
  <si>
    <t xml:space="preserve">1.  How has the organisation determined the interested parties that are relevant to the EMS, and where is this recorded?
2.  How have the relevant needs and expectations (requirements) of those interested parties been identified?
3.  How does the organisation decide which of these needs and expectations become compliance obligations, and can you show an example?
4.  How and how often is the information on interested parties and their requirements reviewed and updated?</t>
  </si>
  <si>
    <t xml:space="preserve">4.3</t>
  </si>
  <si>
    <t xml:space="preserve">Determining the scope of the environmental management system</t>
  </si>
  <si>
    <t xml:space="preserve">1.  How were the boundaries and applicability of the EMS determined, and is the scope maintained as documented information?
2.  In setting the scope, how were the context issues, compliance obligations, organisational units, activities, products and services taken into account?
3.  How does the scope reflect the organisation's authority and ability to exercise control and influence?
4.  Is the documented scope available to interested parties, and how is it kept current when the organisation changes?</t>
  </si>
  <si>
    <t xml:space="preserve">4.4</t>
  </si>
  <si>
    <t xml:space="preserve">Environmental management system</t>
  </si>
  <si>
    <t xml:space="preserve">1.  How has the organisation established, implemented, maintained and continually improved the EMS in accordance with the standard?
2.  How have the processes needed for the EMS and their interactions been determined and documented?
3.  What evidence demonstrates that the EMS is achieving its intended outcomes and enhancing environmental performance?</t>
  </si>
  <si>
    <t xml:space="preserve">5.1</t>
  </si>
  <si>
    <t xml:space="preserve">Leadership and commitment</t>
  </si>
  <si>
    <t xml:space="preserve">1.  How does top management demonstrate that it takes accountability for the effectiveness of the EMS?
2.  How has top management ensured the environmental policy and objectives are established and compatible with the strategic direction of the organisation?
3.  How does top management ensure the integration of EMS requirements into the organisation's business processes?
4.  What evidence shows top management provides the resources needed for the EMS and promotes continual improvement?
5.  How does top management support other relevant management roles to demonstrate leadership in their areas of responsibility?</t>
  </si>
  <si>
    <t xml:space="preserve">5</t>
  </si>
  <si>
    <t xml:space="preserve">5.2</t>
  </si>
  <si>
    <t xml:space="preserve">Environmental policy</t>
  </si>
  <si>
    <t xml:space="preserve">1.  How is the environmental policy appropriate to the purpose and context of the organisation, including the nature and scale of its environmental impacts?
2.  Does the policy include commitments to protect the environment, including the prevention of pollution, and to fulfil compliance obligations?
3.  Does the policy include a commitment to continual improvement of the EMS to enhance environmental performance?
4.  How is the policy maintained as documented information and communicated within the organisation?
5.  How is the environmental policy made available to interested parties?</t>
  </si>
  <si>
    <t xml:space="preserve">5.3</t>
  </si>
  <si>
    <t xml:space="preserve">Roles, responsibilities and authorities</t>
  </si>
  <si>
    <t xml:space="preserve">1.  How have responsibilities and authorities for relevant roles been assigned and communicated within the organisation?
2.  Who has been assigned responsibility and authority for ensuring the EMS conforms to the requirements of the standard?
3.  Who is responsible for reporting on the performance of the EMS to top management, and can you show evidence of such reporting?</t>
  </si>
  <si>
    <t xml:space="preserve">6.1.1</t>
  </si>
  <si>
    <t xml:space="preserve">Actions to address risks and opportunities – General</t>
  </si>
  <si>
    <t xml:space="preserve">1.  What processes have been established, implemented and maintained to meet the planning requirements of clause 6.1?
2.  How does the organisation determine the risks and opportunities related to its environmental aspects, compliance obligations and other issues identified in 4.1 and 4.2?
3.  What documented information is maintained to give confidence the planning processes are carried out as planned?</t>
  </si>
  <si>
    <t xml:space="preserve">6</t>
  </si>
  <si>
    <t xml:space="preserve">6.1.2</t>
  </si>
  <si>
    <t xml:space="preserve">Environmental aspects</t>
  </si>
  <si>
    <t xml:space="preserve">1.  How has the organisation determined the environmental aspects of its activities, products and services that it can control and those it can influence?
2.  How does the determination of aspects consider a life cycle perspective across the relevant stages?
3.  How were the associated environmental impacts of each aspect identified?
4.  How does the organisation account for changes, including planned or new developments and new or modified activities, products and services, when determining aspects?
5.  How were abnormal conditions and reasonably foreseeable emergency situations considered in identifying aspects and impacts?
6.  What criteria have been established to determine which environmental aspects are significant, and how are they applied?
7.  What documented information is maintained on environmental aspects, impacts, significance criteria and the significant aspects?
8.  How are significant environmental aspects communicated among the relevant levels and functions of the organisation?</t>
  </si>
  <si>
    <t xml:space="preserve">6.1.3</t>
  </si>
  <si>
    <t xml:space="preserve">Compliance obligations</t>
  </si>
  <si>
    <t xml:space="preserve">1.  How has the organisation determined and gained access to the compliance obligations related to its environmental aspects?
2.  How has the organisation determined how these compliance obligations apply to it?
3.  How are compliance obligations taken into account when establishing, implementing, maintaining and continually improving the EMS?
4.  What documented information is maintained on the compliance obligations, and how is it kept current?
5.  What responsible role monitors changes to legal and other requirements, and how are updates captured?</t>
  </si>
  <si>
    <t xml:space="preserve">6.1.4</t>
  </si>
  <si>
    <t xml:space="preserve">Risks and opportunities</t>
  </si>
  <si>
    <t xml:space="preserve">1.  How has the organisation determined the risks and opportunities that need to be addressed, considering the issues, requirements, scope, environmental aspects and compliance obligations?
2.  How do the identified risks and opportunities relate to assuring the EMS can achieve its intended outcomes?
3.  How has the organisation addressed risks associated with preventing or reducing undesired effects, including external environmental conditions capable of affecting the organisation?
4.  How were opportunities for continual improvement captured within the determination of risks and opportunities?
5.  What documented information is maintained on the risks and opportunities that need to be addressed?</t>
  </si>
  <si>
    <t xml:space="preserve">6.1.5</t>
  </si>
  <si>
    <t xml:space="preserve">Planning action</t>
  </si>
  <si>
    <t xml:space="preserve">1.  How has the organisation planned actions to address its significant environmental aspects, compliance obligations, and identified risks and opportunities?
2.  How are these planned actions integrated and implemented into the EMS processes or other business processes?
3.  How does the organisation evaluate the effectiveness of the actions taken?
4.  When planning actions, how were technological options and financial, operational and business requirements considered?</t>
  </si>
  <si>
    <t xml:space="preserve">6.2.1</t>
  </si>
  <si>
    <t xml:space="preserve">Environmental objectives</t>
  </si>
  <si>
    <t xml:space="preserve">1.  How have environmental objectives been established at the relevant functions and levels, and where are they documented?
2.  How are the objectives consistent with the environmental policy and how do they take account of significant aspects, compliance obligations, and risks and opportunities?
3.  Are the objectives measurable where practicable, and how are they monitored?
4.  How are the environmental objectives communicated within the organisation and updated as appropriate?</t>
  </si>
  <si>
    <t xml:space="preserve">6.2.2</t>
  </si>
  <si>
    <t xml:space="preserve">Planning actions to achieve environmental objectives</t>
  </si>
  <si>
    <t xml:space="preserve">1.  For each environmental objective, has the organisation determined what will be done and the resources required to achieve it?
2.  Who has been assigned responsibility for achieving each objective, and by when is completion planned?
3.  How will the results be evaluated, including any indicators for monitoring progress towards measurable objectives?
4.  How are the actions to achieve environmental objectives integrated into the organisation's business processes?</t>
  </si>
  <si>
    <t xml:space="preserve">6.3</t>
  </si>
  <si>
    <t xml:space="preserve">Planning of changes</t>
  </si>
  <si>
    <t xml:space="preserve">1.  How does the organisation determine the need for changes that affect or can affect the EMS?
2.  How are such changes carried out in a planned manner rather than in an ad hoc way, and can you show an example?
3.  How does the organisation manage changes to ensure the intended outcomes of the EMS continue to be achieved?</t>
  </si>
  <si>
    <t xml:space="preserve">7.1</t>
  </si>
  <si>
    <t xml:space="preserve">Resources</t>
  </si>
  <si>
    <t xml:space="preserve">1.  How has the organisation determined the resources needed for the establishment, implementation, maintenance and continual improvement of the EMS?
2.  What evidence shows these resources (people, infrastructure, technology, finance) have actually been provided?</t>
  </si>
  <si>
    <t xml:space="preserve">7</t>
  </si>
  <si>
    <t xml:space="preserve">7.2</t>
  </si>
  <si>
    <t xml:space="preserve">Competence</t>
  </si>
  <si>
    <t xml:space="preserve">1.  How has the organisation determined the necessary competence of persons whose work affects environmental performance and the ability to fulfil compliance obligations?
2.  How does the organisation ensure these persons are competent on the basis of appropriate education, training or experience?
3.  Where a competence gap exists, what actions are taken to acquire the necessary competence, and how is their effectiveness evaluated?
4.  What documented information is retained as evidence of competence?</t>
  </si>
  <si>
    <t xml:space="preserve">7.3</t>
  </si>
  <si>
    <t xml:space="preserve">Awareness</t>
  </si>
  <si>
    <t xml:space="preserve">1.  How does the organisation make persons doing work under its control aware of the environmental policy?
2.  How are relevant persons made aware of the significant environmental aspects and related actual or potential impacts associated with their work?
3.  How are persons made aware of their contribution to the effectiveness of the EMS, including the benefits of enhanced environmental performance?
4.  How are persons made aware of the implications of not conforming with the EMS requirements, including not fulfilling compliance obligations?</t>
  </si>
  <si>
    <t xml:space="preserve">7.4.1</t>
  </si>
  <si>
    <t xml:space="preserve">Communication – General</t>
  </si>
  <si>
    <t xml:space="preserve">1.  What processes have been established for the internal and external communications relevant to the EMS?
2.  Do these processes define what will be communicated, when, with whom and how?
3.  How do the communication processes take the organisation's compliance obligations into account?
4.  How does the organisation ensure that environmental information communicated is consistent with information generated within the EMS and is reliable?</t>
  </si>
  <si>
    <t xml:space="preserve">7.4.2</t>
  </si>
  <si>
    <t xml:space="preserve">Internal communication</t>
  </si>
  <si>
    <t xml:space="preserve">1.  How is information relevant to the EMS, including changes, communicated internally among the various levels and functions?
2.  How do the communication processes enable persons doing work under the organisation's control to contribute to continual improvement?</t>
  </si>
  <si>
    <t xml:space="preserve">7.4.3</t>
  </si>
  <si>
    <t xml:space="preserve">External communication</t>
  </si>
  <si>
    <t xml:space="preserve">1.  How does the organisation externally communicate information relevant to the EMS as established by its communication processes?
2.  How does external communication satisfy what is required by the organisation's compliance obligations, and can you show examples?</t>
  </si>
  <si>
    <t xml:space="preserve">7.5.1</t>
  </si>
  <si>
    <t xml:space="preserve">Documented information – General</t>
  </si>
  <si>
    <t xml:space="preserve">1.  How does the organisation ensure the EMS includes the documented information required by the standard?
2.  What documented information has the organisation determined as necessary for the effectiveness of the EMS, and how was that decision made?</t>
  </si>
  <si>
    <t xml:space="preserve">7.5.2</t>
  </si>
  <si>
    <t xml:space="preserve">Creating and updating documented information</t>
  </si>
  <si>
    <t xml:space="preserve">1.  When creating and updating documented information, how does the organisation ensure appropriate identification and description such as title, date, author and reference number?
2.  How does the organisation ensure appropriate format and media for documented information?
3.  What review and approval takes place to ensure documented information is suitable and adequate before use?</t>
  </si>
  <si>
    <t xml:space="preserve">7.5.3</t>
  </si>
  <si>
    <t xml:space="preserve">Control of documented information</t>
  </si>
  <si>
    <t xml:space="preserve">1.  How is documented information controlled so that it is available and suitable for use where and when it is needed?
2.  How is documented information adequately protected, including from loss of confidentiality, improper use or loss of integrity?
3.  How does the organisation address distribution, access, retrieval and use of documented information?
4.  How are storage, preservation, version control, retention and disposition of documented information managed?
5.  How is documented information of external origin, necessary for the EMS, identified and controlled?</t>
  </si>
  <si>
    <t xml:space="preserve">8.1</t>
  </si>
  <si>
    <t xml:space="preserve">Operational planning and control</t>
  </si>
  <si>
    <t xml:space="preserve">1.  What processes have been established, implemented, controlled and maintained to meet EMS requirements and the actions determined in clause 6?
2.  How have operating criteria been established for these processes, and how is control implemented in accordance with them?
3.  How does the organisation control planned changes and review the consequences of unintended changes, taking action to mitigate any adverse effects?
4.  How does the organisation ensure that outsourced processes are controlled or influenced, and what type and extent of control is applied?
5.  Consistent with a life cycle perspective, how are environmental requirements addressed in the design and development of products and services?
6.  How are environmental requirements determined and communicated to external providers, including contractors?
7.  How does the organisation consider the need to provide information about potential significant environmental impacts during delivery, use and end-of-life treatment of products and services?
8.  What documented information is maintained to have confidence the operational processes have been carried out as planned?</t>
  </si>
  <si>
    <t xml:space="preserve">8</t>
  </si>
  <si>
    <t xml:space="preserve">8.2</t>
  </si>
  <si>
    <t xml:space="preserve">Emergency preparedness and response</t>
  </si>
  <si>
    <t xml:space="preserve">1.  What processes have been established to prepare for and respond to the potential emergency situations identified during planning?
2.  What planned actions are in place to prevent or mitigate adverse environmental impacts arising from emergency situations?
3.  How does the organisation respond to actual emergency situations, and can you show records of any responses or drills?
4.  How and how often are the emergency preparedness and response processes periodically tested?
5.  How are the processes periodically reviewed and revised, in particular after the occurrence of emergencies or tests?
6.  How does the organisation provide relevant information and training related to emergency preparedness and response to relevant interested parties, including persons working under its control?
7.  What documented information is maintained to give confidence the emergency preparedness processes are carried out as planned?</t>
  </si>
  <si>
    <t xml:space="preserve">9.1.1</t>
  </si>
  <si>
    <t xml:space="preserve">Monitoring, measurement, analysis and evaluation – General</t>
  </si>
  <si>
    <t xml:space="preserve">1.  How has the organisation determined what needs to be monitored and measured to evaluate environmental performance and EMS effectiveness?
2.  What methods and criteria have been established for monitoring, measurement, analysis and evaluation to ensure valid results, and when are they applied?
3.  How does the organisation determine when the results of monitoring and measurement are analysed and evaluated?
4.  How does the organisation ensure that monitoring and measuring equipment is calibrated or verified and used and maintained appropriately?
5.  What documented information is retained as evidence of the monitoring, measurement, analysis and evaluation results?
6.  How does the organisation evaluate its environmental performance and communicate the relevant information internally and externally?</t>
  </si>
  <si>
    <t xml:space="preserve">9</t>
  </si>
  <si>
    <t xml:space="preserve">9.1.2</t>
  </si>
  <si>
    <t xml:space="preserve">Evaluation of compliance</t>
  </si>
  <si>
    <t xml:space="preserve">1.  What processes have been established to evaluate the fulfilment of the organisation's compliance obligations?
2.  How has the organisation determined the frequency and methods for evaluating compliance?
3.  How does the organisation take action when a compliance obligation is found not to be fulfilled?
4.  How does the organisation maintain knowledge and understanding of its compliance status, and where is this evidenced?
5.  What documented information is retained as evidence of the compliance evaluation results?</t>
  </si>
  <si>
    <t xml:space="preserve">9.2.1</t>
  </si>
  <si>
    <t xml:space="preserve">Internal audit – General</t>
  </si>
  <si>
    <t xml:space="preserve">1.  How does the organisation conduct internal audits at planned intervals?
2.  How do internal audits determine whether the EMS conforms to the organisation's own requirements and to the requirements of the standard?
3.  How do audits confirm the EMS is effectively implemented and maintained?</t>
  </si>
  <si>
    <t xml:space="preserve">9.2.2</t>
  </si>
  <si>
    <t xml:space="preserve">Internal audit programme</t>
  </si>
  <si>
    <t xml:space="preserve">1.  How has the organisation established, implemented and maintained an audit programme, including frequency, methods, responsibilities and reporting?
2.  How does the audit programme take into account the environmental importance of the processes and the results of previous audits?
3.  How are the audit criteria and scope defined for each individual audit?
4.  How does the organisation select auditors and conduct audits to ensure objectivity and impartiality of the audit process?
5.  How are audit results reported to relevant management, and what documented evidence is retained of the programme and audit results?</t>
  </si>
  <si>
    <t xml:space="preserve">9.3.1</t>
  </si>
  <si>
    <t xml:space="preserve">Management review – General</t>
  </si>
  <si>
    <t xml:space="preserve">1.  How does top management review the EMS at planned intervals?
2.  How does the review ensure the continuing suitability, adequacy and effectiveness of the EMS?</t>
  </si>
  <si>
    <t xml:space="preserve">9.3.2</t>
  </si>
  <si>
    <t xml:space="preserve">Management review inputs</t>
  </si>
  <si>
    <t xml:space="preserve">1.  How does the management review consider the status of actions from previous management reviews?
2.  How does the review consider changes in external and internal issues, compliance obligations, significant environmental aspects, and risks and opportunities relevant to the EMS?
3.  How does the review consider the extent to which environmental objectives have been achieved?
4.  How does the review consider performance information, including nonconformities and corrective actions, monitoring and measurement results, fulfilment of compliance obligations, and audit results?
5.  How does the review consider the adequacy of resources and relevant communications from interested parties, including complaints?
6.  How are opportunities for continual improvement provided as an input to the review?</t>
  </si>
  <si>
    <t xml:space="preserve">9.3.3</t>
  </si>
  <si>
    <t xml:space="preserve">Management review results</t>
  </si>
  <si>
    <t xml:space="preserve">1.  How do the management review outputs include conclusions on the continuing suitability, adequacy and effectiveness of the EMS?
2.  How do the outputs capture decisions related to continual improvement opportunities?
3.  How do the outputs identify any need for changes to the EMS, including resources?
4.  How do the outputs address any actions needed where environmental objectives have not been achieved and any implications for the strategic direction of the organisation?
5.  What documented information is retained as evidence of the results of management reviews?</t>
  </si>
  <si>
    <t xml:space="preserve">10.1</t>
  </si>
  <si>
    <t xml:space="preserve">Continual improvement</t>
  </si>
  <si>
    <t xml:space="preserve">1.  How does the organisation determine opportunities for improvement to the suitability, adequacy and effectiveness of the EMS?
2.  How are the necessary actions implemented to achieve the intended outcomes of the EMS and enhance environmental performance?
3.  What evidence demonstrates continual improvement over time, and how is it tracked?</t>
  </si>
  <si>
    <t xml:space="preserve">10</t>
  </si>
  <si>
    <t xml:space="preserve">10.2</t>
  </si>
  <si>
    <t xml:space="preserve">Nonconformity and corrective action</t>
  </si>
  <si>
    <t xml:space="preserve">1.  When a nonconformity occurs, how does the organisation react to control and correct it and deal with the consequences, including mitigating adverse environmental impacts?
2.  How does the organisation evaluate the need to eliminate the causes of a nonconformity, including reviewing whether similar nonconformities exist or could potentially occur?
3.  How is corrective action determined and implemented, and how is it made appropriate to the significance of the effects of the nonconformities encountered?
4.  How does the organisation review the effectiveness of corrective actions taken and make changes to the EMS where necessary?
5.  What documented information is retained as evidence of the nature of the nonconformities, actions taken, and the results of any corrective action?</t>
  </si>
  <si>
    <t xml:space="preserve">ResultClause</t>
  </si>
  <si>
    <t xml:space="preserve">ResultAnnex</t>
  </si>
  <si>
    <t xml:space="preserve">Not Applicable</t>
  </si>
</sst>
</file>

<file path=xl/styles.xml><?xml version="1.0" encoding="utf-8"?>
<styleSheet xmlns="http://schemas.openxmlformats.org/spreadsheetml/2006/main">
  <numFmts count="4">
    <numFmt numFmtId="164" formatCode="General"/>
    <numFmt numFmtId="165" formatCode="0%"/>
    <numFmt numFmtId="166" formatCode="0"/>
    <numFmt numFmtId="167" formatCode="dd\ mmm\ yyyy"/>
  </numFmts>
  <fonts count="35">
    <font>
      <sz val="11"/>
      <color theme="1"/>
      <name val="Calibri"/>
      <family val="2"/>
      <charset val="1"/>
    </font>
    <font>
      <sz val="10"/>
      <name val="Arial"/>
      <family val="0"/>
    </font>
    <font>
      <sz val="10"/>
      <name val="Arial"/>
      <family val="0"/>
    </font>
    <font>
      <sz val="10"/>
      <name val="Arial"/>
      <family val="0"/>
    </font>
    <font>
      <b val="true"/>
      <sz val="16"/>
      <color rgb="FFFFFFFF"/>
      <name val="Calibri"/>
      <family val="0"/>
      <charset val="1"/>
    </font>
    <font>
      <i val="true"/>
      <sz val="10"/>
      <color rgb="FFC4943E"/>
      <name val="Calibri"/>
      <family val="0"/>
      <charset val="1"/>
    </font>
    <font>
      <sz val="9.5"/>
      <color rgb="FFC9D3DD"/>
      <name val="Calibri"/>
      <family val="0"/>
      <charset val="1"/>
    </font>
    <font>
      <b val="true"/>
      <sz val="28"/>
      <color rgb="FF0E2841"/>
      <name val="Calibri"/>
      <family val="0"/>
      <charset val="1"/>
    </font>
    <font>
      <sz val="14"/>
      <color rgb="FF9C7430"/>
      <name val="Calibri"/>
      <family val="0"/>
      <charset val="1"/>
    </font>
    <font>
      <b val="true"/>
      <sz val="15"/>
      <color rgb="FF1E3D5C"/>
      <name val="Calibri"/>
      <family val="0"/>
      <charset val="1"/>
    </font>
    <font>
      <sz val="11"/>
      <color rgb="FF1A2733"/>
      <name val="Calibri"/>
      <family val="0"/>
      <charset val="1"/>
    </font>
    <font>
      <b val="true"/>
      <sz val="10.5"/>
      <color rgb="FFFFFFFF"/>
      <name val="Calibri"/>
      <family val="0"/>
      <charset val="1"/>
    </font>
    <font>
      <b val="true"/>
      <sz val="10"/>
      <color rgb="FF0E2841"/>
      <name val="Calibri"/>
      <family val="0"/>
      <charset val="1"/>
    </font>
    <font>
      <sz val="10"/>
      <color rgb="FF1A2733"/>
      <name val="Calibri"/>
      <family val="0"/>
      <charset val="1"/>
    </font>
    <font>
      <i val="true"/>
      <sz val="10"/>
      <color rgb="FF5B6B7A"/>
      <name val="Calibri"/>
      <family val="0"/>
      <charset val="1"/>
    </font>
    <font>
      <b val="true"/>
      <sz val="9"/>
      <color rgb="FF0E2841"/>
      <name val="Calibri"/>
      <family val="0"/>
      <charset val="1"/>
    </font>
    <font>
      <sz val="9"/>
      <color rgb="FF5B6B7A"/>
      <name val="Calibri"/>
      <family val="0"/>
      <charset val="1"/>
    </font>
    <font>
      <b val="true"/>
      <sz val="15"/>
      <color rgb="FFFFFFFF"/>
      <name val="Calibri"/>
      <family val="0"/>
      <charset val="1"/>
    </font>
    <font>
      <i val="true"/>
      <sz val="9.5"/>
      <color rgb="FF0E2841"/>
      <name val="Calibri"/>
      <family val="0"/>
      <charset val="1"/>
    </font>
    <font>
      <b val="true"/>
      <sz val="11"/>
      <color rgb="FFFFFFFF"/>
      <name val="Calibri"/>
      <family val="0"/>
      <charset val="1"/>
    </font>
    <font>
      <b val="true"/>
      <sz val="10"/>
      <color rgb="FFFFFFFF"/>
      <name val="Calibri"/>
      <family val="0"/>
      <charset val="1"/>
    </font>
    <font>
      <b val="true"/>
      <sz val="9.5"/>
      <color rgb="FF0E2841"/>
      <name val="Calibri"/>
      <family val="0"/>
      <charset val="1"/>
    </font>
    <font>
      <sz val="9.5"/>
      <color rgb="FF1A2733"/>
      <name val="Calibri"/>
      <family val="0"/>
      <charset val="1"/>
    </font>
    <font>
      <b val="true"/>
      <sz val="9"/>
      <color rgb="FF1E7A3C"/>
      <name val="Calibri"/>
      <family val="0"/>
      <charset val="1"/>
    </font>
    <font>
      <b val="true"/>
      <sz val="9"/>
      <color rgb="FF2C4C6E"/>
      <name val="Calibri"/>
      <family val="0"/>
      <charset val="1"/>
    </font>
    <font>
      <b val="true"/>
      <sz val="9"/>
      <color rgb="FF97690A"/>
      <name val="Calibri"/>
      <family val="0"/>
      <charset val="1"/>
    </font>
    <font>
      <b val="true"/>
      <sz val="9"/>
      <color rgb="FFB22A2A"/>
      <name val="Calibri"/>
      <family val="0"/>
      <charset val="1"/>
    </font>
    <font>
      <sz val="8.5"/>
      <color rgb="FF5B6B7A"/>
      <name val="Calibri"/>
      <family val="0"/>
      <charset val="1"/>
    </font>
    <font>
      <b val="true"/>
      <sz val="9"/>
      <color rgb="FFC4943E"/>
      <name val="Calibri"/>
      <family val="0"/>
      <charset val="1"/>
    </font>
    <font>
      <b val="true"/>
      <sz val="24"/>
      <color rgb="FFFFFFFF"/>
      <name val="Calibri"/>
      <family val="0"/>
      <charset val="1"/>
    </font>
    <font>
      <sz val="8.5"/>
      <color rgb="FFC9D3DD"/>
      <name val="Calibri"/>
      <family val="0"/>
      <charset val="1"/>
    </font>
    <font>
      <b val="true"/>
      <sz val="9.5"/>
      <color rgb="FFFFFFFF"/>
      <name val="Calibri"/>
      <family val="0"/>
      <charset val="1"/>
    </font>
    <font>
      <b val="true"/>
      <sz val="9.5"/>
      <color rgb="FF1A2733"/>
      <name val="Calibri"/>
      <family val="0"/>
      <charset val="1"/>
    </font>
    <font>
      <b val="true"/>
      <sz val="9"/>
      <color rgb="FFFFFFFF"/>
      <name val="Calibri"/>
      <family val="0"/>
      <charset val="1"/>
    </font>
    <font>
      <sz val="9"/>
      <color rgb="FF1A2733"/>
      <name val="Calibri"/>
      <family val="0"/>
      <charset val="1"/>
    </font>
  </fonts>
  <fills count="14">
    <fill>
      <patternFill patternType="none"/>
    </fill>
    <fill>
      <patternFill patternType="gray125"/>
    </fill>
    <fill>
      <patternFill patternType="solid">
        <fgColor rgb="FF0E2841"/>
        <bgColor rgb="FF1A2733"/>
      </patternFill>
    </fill>
    <fill>
      <patternFill patternType="solid">
        <fgColor rgb="FFC4943E"/>
        <bgColor rgb="FF9C7430"/>
      </patternFill>
    </fill>
    <fill>
      <patternFill patternType="solid">
        <fgColor rgb="FFF2F4F7"/>
        <bgColor rgb="FFFFFFFF"/>
      </patternFill>
    </fill>
    <fill>
      <patternFill patternType="solid">
        <fgColor rgb="FFF5E9D2"/>
        <bgColor rgb="FFFBEECB"/>
      </patternFill>
    </fill>
    <fill>
      <patternFill patternType="solid">
        <fgColor rgb="FF1E3D5C"/>
        <bgColor rgb="FF2C4C6E"/>
      </patternFill>
    </fill>
    <fill>
      <patternFill patternType="solid">
        <fgColor rgb="FFFBEFD6"/>
        <bgColor rgb="FFFBEECB"/>
      </patternFill>
    </fill>
    <fill>
      <patternFill patternType="solid">
        <fgColor rgb="FFD8ECDB"/>
        <bgColor rgb="FFDDE7F2"/>
      </patternFill>
    </fill>
    <fill>
      <patternFill patternType="solid">
        <fgColor rgb="FFDDE7F2"/>
        <bgColor rgb="FFE4E6E9"/>
      </patternFill>
    </fill>
    <fill>
      <patternFill patternType="solid">
        <fgColor rgb="FFFBEECB"/>
        <bgColor rgb="FFFBEFD6"/>
      </patternFill>
    </fill>
    <fill>
      <patternFill patternType="solid">
        <fgColor rgb="FFF6DEDE"/>
        <bgColor rgb="FFF5E9D2"/>
      </patternFill>
    </fill>
    <fill>
      <patternFill patternType="solid">
        <fgColor rgb="FF35526E"/>
        <bgColor rgb="FF2C4C6E"/>
      </patternFill>
    </fill>
    <fill>
      <patternFill patternType="solid">
        <fgColor rgb="FFFFFFFF"/>
        <bgColor rgb="FFF2F4F7"/>
      </patternFill>
    </fill>
  </fills>
  <borders count="4">
    <border diagonalUp="false" diagonalDown="false">
      <left/>
      <right/>
      <top/>
      <bottom/>
      <diagonal/>
    </border>
    <border diagonalUp="false" diagonalDown="false">
      <left style="thin">
        <color rgb="FFD5DAE0"/>
      </left>
      <right style="thin">
        <color rgb="FFD5DAE0"/>
      </right>
      <top style="thin">
        <color rgb="FFD5DAE0"/>
      </top>
      <bottom style="thin">
        <color rgb="FFD5DAE0"/>
      </bottom>
      <diagonal/>
    </border>
    <border diagonalUp="false" diagonalDown="false">
      <left/>
      <right/>
      <top/>
      <bottom style="thin">
        <color rgb="FFC4943E"/>
      </bottom>
      <diagonal/>
    </border>
    <border diagonalUp="false" diagonalDown="false">
      <left style="thin">
        <color rgb="FF0E2841"/>
      </left>
      <right style="thin">
        <color rgb="FFFFFFFF"/>
      </right>
      <top style="thin">
        <color rgb="FF0E2841"/>
      </top>
      <bottom style="thin">
        <color rgb="FFC4943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right" vertical="center" textRotation="0" wrapText="false" indent="0" shrinkToFit="false"/>
      <protection locked="true" hidden="false"/>
    </xf>
    <xf numFmtId="164" fontId="5" fillId="2" borderId="0" xfId="0" applyFont="true" applyBorder="true" applyAlignment="true" applyProtection="false">
      <alignment horizontal="right" vertical="center" textRotation="0" wrapText="false" indent="0" shrinkToFit="false"/>
      <protection locked="true" hidden="false"/>
    </xf>
    <xf numFmtId="164" fontId="6" fillId="2" borderId="0" xfId="0" applyFont="true" applyBorder="true" applyAlignment="true" applyProtection="false">
      <alignment horizontal="right" vertical="center" textRotation="0" wrapText="false" indent="0" shrinkToFit="false"/>
      <protection locked="true" hidden="false"/>
    </xf>
    <xf numFmtId="164" fontId="7" fillId="0" borderId="0" xfId="0" applyFont="true" applyBorder="true" applyAlignment="true" applyProtection="false">
      <alignment horizontal="left" vertical="center" textRotation="0" wrapText="false" indent="0" shrinkToFit="false"/>
      <protection locked="true" hidden="false"/>
    </xf>
    <xf numFmtId="164" fontId="8" fillId="0" borderId="0" xfId="0" applyFont="true" applyBorder="true" applyAlignment="true" applyProtection="false">
      <alignment horizontal="left" vertical="center" textRotation="0" wrapText="false" indent="0" shrinkToFit="false"/>
      <protection locked="true" hidden="false"/>
    </xf>
    <xf numFmtId="164" fontId="9" fillId="0" borderId="0" xfId="0" applyFont="true" applyBorder="true" applyAlignment="true" applyProtection="false">
      <alignment horizontal="left" vertical="center" textRotation="0" wrapText="false" indent="0" shrinkToFit="false"/>
      <protection locked="true" hidden="false"/>
    </xf>
    <xf numFmtId="164" fontId="0" fillId="3" borderId="0" xfId="0" applyFont="fals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left" vertical="top" textRotation="0" wrapText="true" indent="0" shrinkToFit="false"/>
      <protection locked="true" hidden="false"/>
    </xf>
    <xf numFmtId="164" fontId="11" fillId="2" borderId="0" xfId="0" applyFont="true" applyBorder="true" applyAlignment="true" applyProtection="false">
      <alignment horizontal="left" vertical="center" textRotation="0" wrapText="false" indent="0" shrinkToFit="false"/>
      <protection locked="true" hidden="false"/>
    </xf>
    <xf numFmtId="164" fontId="12" fillId="4" borderId="1" xfId="0" applyFont="true" applyBorder="true" applyAlignment="true" applyProtection="false">
      <alignment horizontal="left" vertical="center" textRotation="0" wrapText="false" indent="0" shrinkToFit="false"/>
      <protection locked="true" hidden="false"/>
    </xf>
    <xf numFmtId="164" fontId="13" fillId="0" borderId="1" xfId="0" applyFont="true" applyBorder="true" applyAlignment="true" applyProtection="false">
      <alignment horizontal="left" vertical="center" textRotation="0" wrapText="false" indent="0" shrinkToFit="false"/>
      <protection locked="true" hidden="false"/>
    </xf>
    <xf numFmtId="164" fontId="14" fillId="0" borderId="1" xfId="0" applyFont="true" applyBorder="true" applyAlignment="true" applyProtection="false">
      <alignment horizontal="left" vertical="center" textRotation="0" wrapText="false" indent="0" shrinkToFit="false"/>
      <protection locked="true" hidden="false"/>
    </xf>
    <xf numFmtId="164" fontId="15" fillId="0" borderId="0" xfId="0" applyFont="true" applyBorder="true" applyAlignment="true" applyProtection="false">
      <alignment horizontal="left" vertical="top" textRotation="0" wrapText="true" indent="0" shrinkToFit="false"/>
      <protection locked="true" hidden="false"/>
    </xf>
    <xf numFmtId="164" fontId="16" fillId="0" borderId="0" xfId="0" applyFont="true" applyBorder="true" applyAlignment="true" applyProtection="false">
      <alignment horizontal="left" vertical="top" textRotation="0" wrapText="true" indent="0" shrinkToFit="false"/>
      <protection locked="true" hidden="false"/>
    </xf>
    <xf numFmtId="164" fontId="17" fillId="2" borderId="2" xfId="0" applyFont="true" applyBorder="true" applyAlignment="true" applyProtection="false">
      <alignment horizontal="left" vertical="center" textRotation="0" wrapText="false" indent="0" shrinkToFit="false"/>
      <protection locked="true" hidden="false"/>
    </xf>
    <xf numFmtId="164" fontId="18" fillId="5" borderId="0" xfId="0" applyFont="true" applyBorder="true" applyAlignment="true" applyProtection="false">
      <alignment horizontal="left" vertical="center" textRotation="0" wrapText="false" indent="0" shrinkToFit="false"/>
      <protection locked="true" hidden="false"/>
    </xf>
    <xf numFmtId="164" fontId="19" fillId="6" borderId="0" xfId="0" applyFont="true" applyBorder="true" applyAlignment="true" applyProtection="false">
      <alignment horizontal="left" vertical="center" textRotation="0" wrapText="false" indent="0" shrinkToFit="false"/>
      <protection locked="true" hidden="false"/>
    </xf>
    <xf numFmtId="164" fontId="13" fillId="0" borderId="0" xfId="0" applyFont="true" applyBorder="true" applyAlignment="true" applyProtection="false">
      <alignment horizontal="left" vertical="top" textRotation="0" wrapText="true" indent="0" shrinkToFit="false"/>
      <protection locked="true" hidden="false"/>
    </xf>
    <xf numFmtId="164" fontId="20" fillId="2" borderId="0" xfId="0" applyFont="true" applyBorder="false" applyAlignment="true" applyProtection="false">
      <alignment horizontal="left" vertical="center" textRotation="0" wrapText="false" indent="0" shrinkToFit="false"/>
      <protection locked="true" hidden="false"/>
    </xf>
    <xf numFmtId="164" fontId="20" fillId="2" borderId="0" xfId="0" applyFont="true" applyBorder="true" applyAlignment="true" applyProtection="false">
      <alignment horizontal="left" vertical="center" textRotation="0" wrapText="false" indent="0" shrinkToFit="false"/>
      <protection locked="true" hidden="false"/>
    </xf>
    <xf numFmtId="164" fontId="21" fillId="7" borderId="1" xfId="0" applyFont="true" applyBorder="true" applyAlignment="true" applyProtection="false">
      <alignment horizontal="left" vertical="top" textRotation="0" wrapText="true" indent="0" shrinkToFit="false"/>
      <protection locked="true" hidden="false"/>
    </xf>
    <xf numFmtId="164" fontId="22" fillId="0" borderId="1" xfId="0" applyFont="true" applyBorder="true" applyAlignment="true" applyProtection="false">
      <alignment horizontal="left" vertical="top" textRotation="0" wrapText="true" indent="0" shrinkToFit="false"/>
      <protection locked="true" hidden="false"/>
    </xf>
    <xf numFmtId="164" fontId="20" fillId="2" borderId="1" xfId="0" applyFont="true" applyBorder="true" applyAlignment="true" applyProtection="false">
      <alignment horizontal="left" vertical="center" textRotation="0" wrapText="false" indent="0" shrinkToFit="false"/>
      <protection locked="true" hidden="false"/>
    </xf>
    <xf numFmtId="164" fontId="23" fillId="8" borderId="1" xfId="0" applyFont="true" applyBorder="true" applyAlignment="true" applyProtection="false">
      <alignment horizontal="left" vertical="center" textRotation="0" wrapText="true" indent="0" shrinkToFit="false"/>
      <protection locked="true" hidden="false"/>
    </xf>
    <xf numFmtId="164" fontId="24" fillId="9" borderId="1" xfId="0" applyFont="true" applyBorder="true" applyAlignment="true" applyProtection="false">
      <alignment horizontal="left" vertical="center" textRotation="0" wrapText="true" indent="0" shrinkToFit="false"/>
      <protection locked="true" hidden="false"/>
    </xf>
    <xf numFmtId="164" fontId="25" fillId="10" borderId="1" xfId="0" applyFont="true" applyBorder="true" applyAlignment="true" applyProtection="false">
      <alignment horizontal="left" vertical="center" textRotation="0" wrapText="true" indent="0" shrinkToFit="false"/>
      <protection locked="true" hidden="false"/>
    </xf>
    <xf numFmtId="164" fontId="26" fillId="11" borderId="1" xfId="0" applyFont="true" applyBorder="true" applyAlignment="true" applyProtection="false">
      <alignment horizontal="left" vertical="center" textRotation="0" wrapText="true" indent="0" shrinkToFit="false"/>
      <protection locked="true" hidden="false"/>
    </xf>
    <xf numFmtId="164" fontId="27" fillId="0" borderId="0" xfId="0" applyFont="true" applyBorder="true" applyAlignment="true" applyProtection="false">
      <alignment horizontal="left" vertical="top" textRotation="0" wrapText="true" indent="0" shrinkToFit="false"/>
      <protection locked="true" hidden="false"/>
    </xf>
    <xf numFmtId="164" fontId="28" fillId="2" borderId="0" xfId="0" applyFont="true" applyBorder="true" applyAlignment="true" applyProtection="false">
      <alignment horizontal="left" vertical="center" textRotation="0" wrapText="false" indent="0" shrinkToFit="false"/>
      <protection locked="true" hidden="false"/>
    </xf>
    <xf numFmtId="164" fontId="29" fillId="2" borderId="0" xfId="0" applyFont="true" applyBorder="true" applyAlignment="true" applyProtection="false">
      <alignment horizontal="left" vertical="center" textRotation="0" wrapText="false" indent="0" shrinkToFit="false"/>
      <protection locked="true" hidden="false"/>
    </xf>
    <xf numFmtId="165" fontId="29" fillId="2" borderId="0" xfId="0" applyFont="true" applyBorder="true" applyAlignment="true" applyProtection="false">
      <alignment horizontal="left" vertical="center" textRotation="0" wrapText="false" indent="0" shrinkToFit="false"/>
      <protection locked="true" hidden="false"/>
    </xf>
    <xf numFmtId="166" fontId="29" fillId="2" borderId="0" xfId="0" applyFont="true" applyBorder="true" applyAlignment="true" applyProtection="false">
      <alignment horizontal="left" vertical="center" textRotation="0" wrapText="false" indent="0" shrinkToFit="false"/>
      <protection locked="true" hidden="false"/>
    </xf>
    <xf numFmtId="164" fontId="30" fillId="2" borderId="2" xfId="0" applyFont="true" applyBorder="true" applyAlignment="true" applyProtection="false">
      <alignment horizontal="left" vertical="top" textRotation="0" wrapText="false" indent="0" shrinkToFit="false"/>
      <protection locked="true" hidden="false"/>
    </xf>
    <xf numFmtId="164" fontId="31" fillId="2" borderId="1" xfId="0" applyFont="true" applyBorder="true" applyAlignment="true" applyProtection="false">
      <alignment horizontal="left" vertical="center" textRotation="0" wrapText="true" indent="0" shrinkToFit="false"/>
      <protection locked="true" hidden="false"/>
    </xf>
    <xf numFmtId="164" fontId="31" fillId="2" borderId="1" xfId="0" applyFont="true" applyBorder="true" applyAlignment="true" applyProtection="false">
      <alignment horizontal="center" vertical="center" textRotation="0" wrapText="true" indent="0" shrinkToFit="false"/>
      <protection locked="true" hidden="false"/>
    </xf>
    <xf numFmtId="164" fontId="22" fillId="0" borderId="1" xfId="0" applyFont="true" applyBorder="true" applyAlignment="true" applyProtection="false">
      <alignment horizontal="left" vertical="center" textRotation="0" wrapText="true" indent="0" shrinkToFit="false"/>
      <protection locked="true" hidden="false"/>
    </xf>
    <xf numFmtId="166" fontId="22" fillId="0" borderId="1" xfId="0" applyFont="true" applyBorder="true" applyAlignment="true" applyProtection="false">
      <alignment horizontal="center" vertical="center" textRotation="0" wrapText="true" indent="0" shrinkToFit="false"/>
      <protection locked="true" hidden="false"/>
    </xf>
    <xf numFmtId="165" fontId="22" fillId="0" borderId="1" xfId="0" applyFont="true" applyBorder="true" applyAlignment="true" applyProtection="false">
      <alignment horizontal="center" vertical="center" textRotation="0" wrapText="true" indent="0" shrinkToFit="false"/>
      <protection locked="true" hidden="false"/>
    </xf>
    <xf numFmtId="164" fontId="21" fillId="5" borderId="1" xfId="0" applyFont="true" applyBorder="true" applyAlignment="true" applyProtection="false">
      <alignment horizontal="left" vertical="center" textRotation="0" wrapText="true" indent="0" shrinkToFit="false"/>
      <protection locked="true" hidden="false"/>
    </xf>
    <xf numFmtId="166" fontId="32" fillId="5" borderId="1" xfId="0" applyFont="true" applyBorder="true" applyAlignment="true" applyProtection="false">
      <alignment horizontal="center" vertical="center" textRotation="0" wrapText="true" indent="0" shrinkToFit="false"/>
      <protection locked="true" hidden="false"/>
    </xf>
    <xf numFmtId="165" fontId="32" fillId="5" borderId="1" xfId="0" applyFont="true" applyBorder="true" applyAlignment="true" applyProtection="false">
      <alignment horizontal="center" vertical="center" textRotation="0" wrapText="true" indent="0" shrinkToFit="false"/>
      <protection locked="true" hidden="false"/>
    </xf>
    <xf numFmtId="164" fontId="20" fillId="6" borderId="0" xfId="0" applyFont="true" applyBorder="true" applyAlignment="true" applyProtection="false">
      <alignment horizontal="left" vertical="center" textRotation="0" wrapText="false" indent="0" shrinkToFit="false"/>
      <protection locked="true" hidden="false"/>
    </xf>
    <xf numFmtId="164" fontId="33" fillId="2" borderId="1" xfId="0" applyFont="true" applyBorder="true" applyAlignment="true" applyProtection="false">
      <alignment horizontal="left" vertical="center" textRotation="0" wrapText="false" indent="0" shrinkToFit="false"/>
      <protection locked="true" hidden="false"/>
    </xf>
    <xf numFmtId="164" fontId="33" fillId="2" borderId="1" xfId="0" applyFont="true" applyBorder="true" applyAlignment="true" applyProtection="false">
      <alignment horizontal="center" vertical="center" textRotation="0" wrapText="false" indent="0" shrinkToFit="false"/>
      <protection locked="true" hidden="false"/>
    </xf>
    <xf numFmtId="166" fontId="34" fillId="0" borderId="1" xfId="0" applyFont="true" applyBorder="true" applyAlignment="true" applyProtection="false">
      <alignment horizontal="center" vertical="center" textRotation="0" wrapText="false" indent="0" shrinkToFit="false"/>
      <protection locked="true" hidden="false"/>
    </xf>
    <xf numFmtId="165" fontId="34" fillId="0" borderId="1" xfId="0" applyFont="true" applyBorder="true" applyAlignment="true" applyProtection="false">
      <alignment horizontal="center" vertical="center" textRotation="0" wrapText="false" indent="0" shrinkToFit="false"/>
      <protection locked="true" hidden="false"/>
    </xf>
    <xf numFmtId="164" fontId="27" fillId="0" borderId="0" xfId="0" applyFont="true" applyBorder="true" applyAlignment="true" applyProtection="false">
      <alignment horizontal="left" vertical="center" textRotation="0" wrapText="false" indent="0" shrinkToFit="false"/>
      <protection locked="true" hidden="false"/>
    </xf>
    <xf numFmtId="164" fontId="31" fillId="2" borderId="3" xfId="0" applyFont="true" applyBorder="true" applyAlignment="true" applyProtection="false">
      <alignment horizontal="center" vertical="center" textRotation="0" wrapText="true" indent="0" shrinkToFit="false"/>
      <protection locked="true" hidden="false"/>
    </xf>
    <xf numFmtId="164" fontId="11" fillId="12" borderId="2" xfId="0" applyFont="true" applyBorder="true" applyAlignment="true" applyProtection="false">
      <alignment horizontal="left" vertical="center" textRotation="0" wrapText="false" indent="0" shrinkToFit="false"/>
      <protection locked="true" hidden="false"/>
    </xf>
    <xf numFmtId="164" fontId="21" fillId="13" borderId="1" xfId="0" applyFont="true" applyBorder="true" applyAlignment="true" applyProtection="false">
      <alignment horizontal="left" vertical="top" textRotation="0" wrapText="true" indent="0" shrinkToFit="false"/>
      <protection locked="true" hidden="false"/>
    </xf>
    <xf numFmtId="164" fontId="34" fillId="13" borderId="1" xfId="0" applyFont="true" applyBorder="true" applyAlignment="true" applyProtection="false">
      <alignment horizontal="left" vertical="top" textRotation="0" wrapText="true" indent="0" shrinkToFit="false"/>
      <protection locked="true" hidden="false"/>
    </xf>
    <xf numFmtId="164" fontId="22" fillId="7" borderId="1" xfId="0" applyFont="true" applyBorder="true" applyAlignment="true" applyProtection="false">
      <alignment horizontal="left" vertical="top" textRotation="0" wrapText="true" indent="0" shrinkToFit="false"/>
      <protection locked="true" hidden="false"/>
    </xf>
    <xf numFmtId="164" fontId="22" fillId="7" borderId="1" xfId="0" applyFont="true" applyBorder="true" applyAlignment="true" applyProtection="false">
      <alignment horizontal="center" vertical="top" textRotation="0" wrapText="true" indent="0" shrinkToFit="false"/>
      <protection locked="true" hidden="false"/>
    </xf>
    <xf numFmtId="167" fontId="22" fillId="7" borderId="1" xfId="0" applyFont="true" applyBorder="true" applyAlignment="true" applyProtection="false">
      <alignment horizontal="center" vertical="top"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name val="Calibri"/>
        <charset val="1"/>
        <family val="0"/>
        <b val="1"/>
        <color rgb="FF1E7A3C"/>
        <sz val="9"/>
      </font>
      <fill>
        <patternFill>
          <bgColor rgb="FFD8ECDB"/>
        </patternFill>
      </fill>
    </dxf>
    <dxf>
      <font>
        <name val="Calibri"/>
        <charset val="1"/>
        <family val="0"/>
        <b val="1"/>
        <color rgb="FF2C4C6E"/>
        <sz val="9"/>
      </font>
      <fill>
        <patternFill>
          <bgColor rgb="FFDDE7F2"/>
        </patternFill>
      </fill>
    </dxf>
    <dxf>
      <font>
        <name val="Calibri"/>
        <charset val="1"/>
        <family val="0"/>
        <b val="1"/>
        <color rgb="FF97690A"/>
        <sz val="9"/>
      </font>
      <fill>
        <patternFill>
          <bgColor rgb="FFFBEECB"/>
        </patternFill>
      </fill>
    </dxf>
    <dxf>
      <font>
        <name val="Calibri"/>
        <charset val="1"/>
        <family val="0"/>
        <b val="1"/>
        <color rgb="FFB22A2A"/>
        <sz val="9"/>
      </font>
      <fill>
        <patternFill>
          <bgColor rgb="FFF6DEDE"/>
        </patternFill>
      </fill>
    </dxf>
    <dxf>
      <font>
        <name val="Calibri"/>
        <charset val="1"/>
        <family val="0"/>
        <b val="1"/>
        <color rgb="FF7A8592"/>
        <sz val="9"/>
      </font>
      <fill>
        <patternFill>
          <bgColor rgb="FFE4E6E9"/>
        </patternFill>
      </fill>
    </dxf>
  </dxfs>
  <colors>
    <indexedColors>
      <rgbColor rgb="FF000000"/>
      <rgbColor rgb="FFFFFFFF"/>
      <rgbColor rgb="FFFF0000"/>
      <rgbColor rgb="FF00FF00"/>
      <rgbColor rgb="FF0000FF"/>
      <rgbColor rgb="FFFFFF00"/>
      <rgbColor rgb="FFFF00FF"/>
      <rgbColor rgb="FF00FFFF"/>
      <rgbColor rgb="FF800000"/>
      <rgbColor rgb="FF1E7A3C"/>
      <rgbColor rgb="FF000080"/>
      <rgbColor rgb="FF97690A"/>
      <rgbColor rgb="FF800080"/>
      <rgbColor rgb="FF008080"/>
      <rgbColor rgb="FFD5DAE0"/>
      <rgbColor rgb="FF7A8592"/>
      <rgbColor rgb="FF9999FF"/>
      <rgbColor rgb="FF993366"/>
      <rgbColor rgb="FFFBEFD6"/>
      <rgbColor rgb="FFDDE7F2"/>
      <rgbColor rgb="FF660066"/>
      <rgbColor rgb="FFFF8080"/>
      <rgbColor rgb="FF35526E"/>
      <rgbColor rgb="FFC9D3DD"/>
      <rgbColor rgb="FF000080"/>
      <rgbColor rgb="FFFF00FF"/>
      <rgbColor rgb="FFFFFF00"/>
      <rgbColor rgb="FF00FFFF"/>
      <rgbColor rgb="FF800080"/>
      <rgbColor rgb="FF800000"/>
      <rgbColor rgb="FF008080"/>
      <rgbColor rgb="FF0000FF"/>
      <rgbColor rgb="FF00CCFF"/>
      <rgbColor rgb="FFF2F4F7"/>
      <rgbColor rgb="FFD8ECDB"/>
      <rgbColor rgb="FFFBEECB"/>
      <rgbColor rgb="FFE4E6E9"/>
      <rgbColor rgb="FFF5E9D2"/>
      <rgbColor rgb="FFCC99FF"/>
      <rgbColor rgb="FFF6DEDE"/>
      <rgbColor rgb="FF3366FF"/>
      <rgbColor rgb="FF33CCCC"/>
      <rgbColor rgb="FF99CC00"/>
      <rgbColor rgb="FFFFCC00"/>
      <rgbColor rgb="FFC4943E"/>
      <rgbColor rgb="FFFF6600"/>
      <rgbColor rgb="FF5B6B7A"/>
      <rgbColor rgb="FF9C7430"/>
      <rgbColor rgb="FF0E2841"/>
      <rgbColor rgb="FF339966"/>
      <rgbColor rgb="FF003300"/>
      <rgbColor rgb="FF1E3D5C"/>
      <rgbColor rgb="FFB22A2A"/>
      <rgbColor rgb="FF993366"/>
      <rgbColor rgb="FF2C4C6E"/>
      <rgbColor rgb="FF1A27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237600</xdr:colOff>
      <xdr:row>5</xdr:row>
      <xdr:rowOff>133200</xdr:rowOff>
    </xdr:to>
    <xdr:pic>
      <xdr:nvPicPr>
        <xdr:cNvPr id="0" name="Image 1" descr="Picture"/>
        <xdr:cNvPicPr/>
      </xdr:nvPicPr>
      <xdr:blipFill>
        <a:blip r:embed="rId1"/>
        <a:stretch/>
      </xdr:blipFill>
      <xdr:spPr>
        <a:xfrm>
          <a:off x="176400" y="123840"/>
          <a:ext cx="1647360" cy="14284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6" min="2" style="0" width="20"/>
    <col collapsed="false" customWidth="true" hidden="false" outlineLevel="0" max="7" min="7" style="0" width="2.5"/>
  </cols>
  <sheetData>
    <row r="1" customFormat="false" ht="9.75" hidden="false" customHeight="true" outlineLevel="0" collapsed="false">
      <c r="A1" s="1"/>
      <c r="B1" s="1"/>
      <c r="C1" s="1"/>
      <c r="D1" s="1"/>
      <c r="E1" s="1"/>
      <c r="F1" s="1"/>
      <c r="G1" s="1"/>
    </row>
    <row r="2" customFormat="false" ht="25.5" hidden="false" customHeight="true" outlineLevel="0" collapsed="false">
      <c r="A2" s="1"/>
      <c r="B2" s="1"/>
      <c r="C2" s="1"/>
      <c r="D2" s="1"/>
      <c r="E2" s="1"/>
      <c r="F2" s="1"/>
      <c r="G2" s="1"/>
    </row>
    <row r="3" customFormat="false" ht="25.5" hidden="false" customHeight="true" outlineLevel="0" collapsed="false">
      <c r="A3" s="1"/>
      <c r="B3" s="1"/>
      <c r="C3" s="1"/>
      <c r="D3" s="2" t="s">
        <v>0</v>
      </c>
      <c r="E3" s="2"/>
      <c r="F3" s="2"/>
      <c r="G3" s="1"/>
    </row>
    <row r="4" customFormat="false" ht="25.5" hidden="false" customHeight="true" outlineLevel="0" collapsed="false">
      <c r="A4" s="1"/>
      <c r="B4" s="1"/>
      <c r="C4" s="1"/>
      <c r="D4" s="3" t="s">
        <v>1</v>
      </c>
      <c r="E4" s="3"/>
      <c r="F4" s="3"/>
      <c r="G4" s="1"/>
    </row>
    <row r="5" customFormat="false" ht="25.5" hidden="false" customHeight="true" outlineLevel="0" collapsed="false">
      <c r="A5" s="1"/>
      <c r="B5" s="1"/>
      <c r="C5" s="1"/>
      <c r="D5" s="4" t="s">
        <v>2</v>
      </c>
      <c r="E5" s="4"/>
      <c r="F5" s="4"/>
      <c r="G5" s="1"/>
    </row>
    <row r="6" customFormat="false" ht="15" hidden="false" customHeight="false" outlineLevel="0" collapsed="false">
      <c r="A6" s="1"/>
      <c r="B6" s="1"/>
      <c r="C6" s="1"/>
      <c r="D6" s="1"/>
      <c r="E6" s="1"/>
      <c r="F6" s="1"/>
      <c r="G6" s="1"/>
    </row>
    <row r="7" customFormat="false" ht="6" hidden="false" customHeight="true" outlineLevel="0" collapsed="false">
      <c r="A7" s="1"/>
      <c r="B7" s="1"/>
      <c r="C7" s="1"/>
      <c r="D7" s="1"/>
      <c r="E7" s="1"/>
      <c r="F7" s="1"/>
      <c r="G7" s="1"/>
    </row>
    <row r="9" customFormat="false" ht="12" hidden="false" customHeight="true" outlineLevel="0" collapsed="false"/>
    <row r="10" customFormat="false" ht="33.85" hidden="false" customHeight="false" outlineLevel="0" collapsed="false">
      <c r="B10" s="5" t="s">
        <v>3</v>
      </c>
      <c r="C10" s="5"/>
      <c r="D10" s="5"/>
      <c r="E10" s="5"/>
      <c r="F10" s="5"/>
    </row>
    <row r="11" customFormat="false" ht="21.75" hidden="false" customHeight="true" outlineLevel="0" collapsed="false">
      <c r="B11" s="6" t="s">
        <v>4</v>
      </c>
      <c r="C11" s="6"/>
      <c r="D11" s="6"/>
      <c r="E11" s="6"/>
      <c r="F11" s="6"/>
    </row>
    <row r="12" customFormat="false" ht="21.75" hidden="false" customHeight="true" outlineLevel="0" collapsed="false">
      <c r="B12" s="7" t="s">
        <v>5</v>
      </c>
      <c r="C12" s="7"/>
      <c r="D12" s="7"/>
      <c r="E12" s="7"/>
      <c r="F12" s="7"/>
    </row>
    <row r="13" customFormat="false" ht="3" hidden="false" customHeight="true" outlineLevel="0" collapsed="false">
      <c r="B13" s="8"/>
      <c r="C13" s="8"/>
      <c r="D13" s="8"/>
      <c r="E13" s="8"/>
      <c r="F13" s="8"/>
    </row>
    <row r="14" customFormat="false" ht="7.5" hidden="false" customHeight="true" outlineLevel="0" collapsed="false"/>
    <row r="15" customFormat="false" ht="19.5" hidden="false" customHeight="true" outlineLevel="0" collapsed="false">
      <c r="B15" s="9" t="s">
        <v>6</v>
      </c>
      <c r="C15" s="9"/>
      <c r="D15" s="9"/>
      <c r="E15" s="9"/>
      <c r="F15" s="9"/>
    </row>
    <row r="16" customFormat="false" ht="19.5" hidden="false" customHeight="true" outlineLevel="0" collapsed="false">
      <c r="B16" s="9"/>
      <c r="C16" s="9"/>
      <c r="D16" s="9"/>
      <c r="E16" s="9"/>
      <c r="F16" s="9"/>
    </row>
    <row r="17" customFormat="false" ht="19.5" hidden="false" customHeight="true" outlineLevel="0" collapsed="false">
      <c r="B17" s="9"/>
      <c r="C17" s="9"/>
      <c r="D17" s="9"/>
      <c r="E17" s="9"/>
      <c r="F17" s="9"/>
    </row>
    <row r="19" customFormat="false" ht="19.5" hidden="false" customHeight="true" outlineLevel="0" collapsed="false">
      <c r="B19" s="10" t="s">
        <v>7</v>
      </c>
      <c r="C19" s="10"/>
      <c r="D19" s="10"/>
      <c r="E19" s="10"/>
      <c r="F19" s="10"/>
    </row>
    <row r="20" customFormat="false" ht="18" hidden="false" customHeight="true" outlineLevel="0" collapsed="false">
      <c r="B20" s="11" t="s">
        <v>8</v>
      </c>
      <c r="C20" s="11"/>
      <c r="D20" s="12" t="s">
        <v>9</v>
      </c>
      <c r="E20" s="12"/>
      <c r="F20" s="12"/>
    </row>
    <row r="21" customFormat="false" ht="18" hidden="false" customHeight="true" outlineLevel="0" collapsed="false">
      <c r="B21" s="11" t="s">
        <v>10</v>
      </c>
      <c r="C21" s="11"/>
      <c r="D21" s="12" t="s">
        <v>11</v>
      </c>
      <c r="E21" s="12"/>
      <c r="F21" s="12"/>
    </row>
    <row r="22" customFormat="false" ht="18" hidden="false" customHeight="true" outlineLevel="0" collapsed="false">
      <c r="B22" s="11" t="s">
        <v>12</v>
      </c>
      <c r="C22" s="11"/>
      <c r="D22" s="12" t="s">
        <v>13</v>
      </c>
      <c r="E22" s="12"/>
      <c r="F22" s="12"/>
    </row>
    <row r="23" customFormat="false" ht="18" hidden="false" customHeight="true" outlineLevel="0" collapsed="false">
      <c r="B23" s="11" t="s">
        <v>14</v>
      </c>
      <c r="C23" s="11"/>
      <c r="D23" s="13" t="s">
        <v>15</v>
      </c>
      <c r="E23" s="13"/>
      <c r="F23" s="13"/>
    </row>
    <row r="24" customFormat="false" ht="18" hidden="false" customHeight="true" outlineLevel="0" collapsed="false">
      <c r="B24" s="11" t="s">
        <v>16</v>
      </c>
      <c r="C24" s="11"/>
      <c r="D24" s="13" t="s">
        <v>15</v>
      </c>
      <c r="E24" s="13"/>
      <c r="F24" s="13"/>
    </row>
    <row r="25" customFormat="false" ht="18" hidden="false" customHeight="true" outlineLevel="0" collapsed="false">
      <c r="B25" s="11" t="s">
        <v>17</v>
      </c>
      <c r="C25" s="11"/>
      <c r="D25" s="13" t="s">
        <v>15</v>
      </c>
      <c r="E25" s="13"/>
      <c r="F25" s="13"/>
    </row>
    <row r="26" customFormat="false" ht="18" hidden="false" customHeight="true" outlineLevel="0" collapsed="false">
      <c r="B26" s="11" t="s">
        <v>18</v>
      </c>
      <c r="C26" s="11"/>
      <c r="D26" s="13" t="s">
        <v>15</v>
      </c>
      <c r="E26" s="13"/>
      <c r="F26" s="13"/>
    </row>
    <row r="27" customFormat="false" ht="18" hidden="false" customHeight="true" outlineLevel="0" collapsed="false">
      <c r="B27" s="11" t="s">
        <v>19</v>
      </c>
      <c r="C27" s="11"/>
      <c r="D27" s="13" t="s">
        <v>15</v>
      </c>
      <c r="E27" s="13"/>
      <c r="F27" s="13"/>
    </row>
    <row r="28" customFormat="false" ht="18" hidden="false" customHeight="true" outlineLevel="0" collapsed="false">
      <c r="B28" s="11" t="s">
        <v>20</v>
      </c>
      <c r="C28" s="11"/>
      <c r="D28" s="12" t="s">
        <v>3</v>
      </c>
      <c r="E28" s="12"/>
      <c r="F28" s="12"/>
    </row>
    <row r="30" customFormat="false" ht="19.5" hidden="false" customHeight="true" outlineLevel="0" collapsed="false">
      <c r="B30" s="10" t="s">
        <v>21</v>
      </c>
      <c r="C30" s="10"/>
      <c r="D30" s="10"/>
      <c r="E30" s="10"/>
      <c r="F30" s="10"/>
    </row>
    <row r="31" customFormat="false" ht="15.75" hidden="false" customHeight="true" outlineLevel="0" collapsed="false">
      <c r="B31" s="14" t="s">
        <v>22</v>
      </c>
      <c r="C31" s="14"/>
      <c r="D31" s="14"/>
      <c r="E31" s="14"/>
      <c r="F31" s="14"/>
    </row>
    <row r="32" customFormat="false" ht="55.5" hidden="false" customHeight="true" outlineLevel="0" collapsed="false">
      <c r="B32" s="15" t="s">
        <v>23</v>
      </c>
      <c r="C32" s="15"/>
      <c r="D32" s="15"/>
      <c r="E32" s="15"/>
      <c r="F32" s="15"/>
    </row>
    <row r="33" customFormat="false" ht="42.75" hidden="false" customHeight="true" outlineLevel="0" collapsed="false">
      <c r="B33" s="15" t="s">
        <v>24</v>
      </c>
      <c r="C33" s="15"/>
      <c r="D33" s="15"/>
      <c r="E33" s="15"/>
      <c r="F33" s="15"/>
    </row>
    <row r="34" customFormat="false" ht="42.75" hidden="false" customHeight="true" outlineLevel="0" collapsed="false">
      <c r="B34" s="15" t="s">
        <v>25</v>
      </c>
      <c r="C34" s="15"/>
      <c r="D34" s="15"/>
      <c r="E34" s="15"/>
      <c r="F34" s="15"/>
    </row>
    <row r="35" customFormat="false" ht="42.75" hidden="false" customHeight="true" outlineLevel="0" collapsed="false">
      <c r="B35" s="15" t="s">
        <v>26</v>
      </c>
      <c r="C35" s="15"/>
      <c r="D35" s="15"/>
      <c r="E35" s="15"/>
      <c r="F35" s="15"/>
    </row>
  </sheetData>
  <mergeCells count="33">
    <mergeCell ref="D3:F3"/>
    <mergeCell ref="D4:F4"/>
    <mergeCell ref="D5:F5"/>
    <mergeCell ref="B10:F10"/>
    <mergeCell ref="B11:F11"/>
    <mergeCell ref="B12:F12"/>
    <mergeCell ref="B13:F13"/>
    <mergeCell ref="B15:F17"/>
    <mergeCell ref="B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30:F30"/>
    <mergeCell ref="B31:F31"/>
    <mergeCell ref="B32:F32"/>
    <mergeCell ref="B33:F33"/>
    <mergeCell ref="B34:F34"/>
    <mergeCell ref="B35:F35"/>
  </mergeCells>
  <printOptions headings="false" gridLines="false" gridLinesSet="true" horizontalCentered="fals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22"/>
    <col collapsed="false" customWidth="true" hidden="false" outlineLevel="0" max="5" min="3" style="0" width="30"/>
    <col collapsed="false" customWidth="true" hidden="false" outlineLevel="0" max="6" min="6" style="0" width="18"/>
    <col collapsed="false" customWidth="true" hidden="false" outlineLevel="0" max="7" min="7" style="0" width="2.5"/>
  </cols>
  <sheetData>
    <row r="1" customFormat="false" ht="33.75" hidden="false" customHeight="true" outlineLevel="0" collapsed="false">
      <c r="A1" s="16" t="s">
        <v>27</v>
      </c>
      <c r="B1" s="16"/>
      <c r="C1" s="16"/>
      <c r="D1" s="16"/>
      <c r="E1" s="16"/>
      <c r="F1" s="16"/>
      <c r="G1" s="16"/>
    </row>
    <row r="2" customFormat="false" ht="19.5" hidden="false" customHeight="true" outlineLevel="0" collapsed="false">
      <c r="A2" s="17" t="s">
        <v>28</v>
      </c>
      <c r="B2" s="17"/>
      <c r="C2" s="17"/>
      <c r="D2" s="17"/>
      <c r="E2" s="17"/>
      <c r="F2" s="17"/>
      <c r="G2" s="17"/>
    </row>
    <row r="4" customFormat="false" ht="21.75" hidden="false" customHeight="true" outlineLevel="0" collapsed="false">
      <c r="B4" s="18" t="s">
        <v>29</v>
      </c>
      <c r="C4" s="18"/>
      <c r="D4" s="18"/>
      <c r="E4" s="18"/>
      <c r="F4" s="18"/>
    </row>
    <row r="5" customFormat="false" ht="45" hidden="false" customHeight="true" outlineLevel="0" collapsed="false">
      <c r="B5" s="19" t="s">
        <v>30</v>
      </c>
      <c r="C5" s="19"/>
      <c r="D5" s="19"/>
      <c r="E5" s="19"/>
      <c r="F5" s="19"/>
    </row>
    <row r="6" customFormat="false" ht="31.5" hidden="false" customHeight="true" outlineLevel="0" collapsed="false">
      <c r="B6" s="15" t="s">
        <v>31</v>
      </c>
      <c r="C6" s="15"/>
      <c r="D6" s="15"/>
      <c r="E6" s="15"/>
      <c r="F6" s="15"/>
    </row>
    <row r="8" customFormat="false" ht="21.75" hidden="false" customHeight="true" outlineLevel="0" collapsed="false">
      <c r="B8" s="18" t="s">
        <v>32</v>
      </c>
      <c r="C8" s="18"/>
      <c r="D8" s="18"/>
      <c r="E8" s="18"/>
      <c r="F8" s="18"/>
    </row>
    <row r="9" customFormat="false" ht="18" hidden="false" customHeight="true" outlineLevel="0" collapsed="false">
      <c r="B9" s="20" t="s">
        <v>33</v>
      </c>
      <c r="C9" s="21" t="s">
        <v>34</v>
      </c>
      <c r="D9" s="21"/>
      <c r="E9" s="21"/>
      <c r="F9" s="21"/>
    </row>
    <row r="10" customFormat="false" ht="31.5" hidden="false" customHeight="true" outlineLevel="0" collapsed="false">
      <c r="B10" s="22" t="s">
        <v>35</v>
      </c>
      <c r="C10" s="23" t="s">
        <v>36</v>
      </c>
      <c r="D10" s="23"/>
      <c r="E10" s="23"/>
      <c r="F10" s="23"/>
    </row>
    <row r="11" customFormat="false" ht="31.5" hidden="false" customHeight="true" outlineLevel="0" collapsed="false">
      <c r="B11" s="22" t="s">
        <v>37</v>
      </c>
      <c r="C11" s="23" t="s">
        <v>38</v>
      </c>
      <c r="D11" s="23"/>
      <c r="E11" s="23"/>
      <c r="F11" s="23"/>
    </row>
    <row r="12" customFormat="false" ht="31.5" hidden="false" customHeight="true" outlineLevel="0" collapsed="false">
      <c r="B12" s="22" t="s">
        <v>39</v>
      </c>
      <c r="C12" s="23" t="s">
        <v>40</v>
      </c>
      <c r="D12" s="23"/>
      <c r="E12" s="23"/>
      <c r="F12" s="23"/>
    </row>
    <row r="13" customFormat="false" ht="24" hidden="false" customHeight="true" outlineLevel="0" collapsed="false">
      <c r="B13" s="22" t="s">
        <v>41</v>
      </c>
      <c r="C13" s="23" t="s">
        <v>42</v>
      </c>
      <c r="D13" s="23"/>
      <c r="E13" s="23"/>
      <c r="F13" s="23"/>
    </row>
    <row r="14" customFormat="false" ht="31.5" hidden="false" customHeight="true" outlineLevel="0" collapsed="false">
      <c r="B14" s="22" t="s">
        <v>43</v>
      </c>
      <c r="C14" s="23" t="s">
        <v>44</v>
      </c>
      <c r="D14" s="23"/>
      <c r="E14" s="23"/>
      <c r="F14" s="23"/>
    </row>
    <row r="15" customFormat="false" ht="24" hidden="false" customHeight="true" outlineLevel="0" collapsed="false">
      <c r="B15" s="22" t="s">
        <v>45</v>
      </c>
      <c r="C15" s="23" t="s">
        <v>46</v>
      </c>
      <c r="D15" s="23"/>
      <c r="E15" s="23"/>
      <c r="F15" s="23"/>
    </row>
    <row r="17" customFormat="false" ht="21.75" hidden="false" customHeight="true" outlineLevel="0" collapsed="false">
      <c r="B17" s="18" t="s">
        <v>47</v>
      </c>
      <c r="C17" s="18"/>
      <c r="D17" s="18"/>
      <c r="E17" s="18"/>
      <c r="F17" s="18"/>
    </row>
    <row r="18" customFormat="false" ht="18" hidden="false" customHeight="true" outlineLevel="0" collapsed="false">
      <c r="B18" s="24" t="s">
        <v>41</v>
      </c>
      <c r="C18" s="24" t="s">
        <v>48</v>
      </c>
      <c r="D18" s="24"/>
      <c r="E18" s="24"/>
      <c r="F18" s="24"/>
    </row>
    <row r="19" customFormat="false" ht="21.75" hidden="false" customHeight="true" outlineLevel="0" collapsed="false">
      <c r="B19" s="25" t="s">
        <v>49</v>
      </c>
      <c r="C19" s="23" t="s">
        <v>50</v>
      </c>
      <c r="D19" s="23"/>
      <c r="E19" s="23"/>
      <c r="F19" s="23"/>
    </row>
    <row r="20" customFormat="false" ht="21.75" hidden="false" customHeight="true" outlineLevel="0" collapsed="false">
      <c r="B20" s="26" t="s">
        <v>51</v>
      </c>
      <c r="C20" s="23" t="s">
        <v>52</v>
      </c>
      <c r="D20" s="23"/>
      <c r="E20" s="23"/>
      <c r="F20" s="23"/>
    </row>
    <row r="21" customFormat="false" ht="21.75" hidden="false" customHeight="true" outlineLevel="0" collapsed="false">
      <c r="B21" s="27" t="s">
        <v>53</v>
      </c>
      <c r="C21" s="23" t="s">
        <v>54</v>
      </c>
      <c r="D21" s="23"/>
      <c r="E21" s="23"/>
      <c r="F21" s="23"/>
    </row>
    <row r="22" customFormat="false" ht="31.5" hidden="false" customHeight="true" outlineLevel="0" collapsed="false">
      <c r="B22" s="28" t="s">
        <v>55</v>
      </c>
      <c r="C22" s="23" t="s">
        <v>56</v>
      </c>
      <c r="D22" s="23"/>
      <c r="E22" s="23"/>
      <c r="F22" s="23"/>
    </row>
    <row r="23" customFormat="false" ht="18.75" hidden="false" customHeight="true" outlineLevel="0" collapsed="false">
      <c r="B23" s="15" t="s">
        <v>57</v>
      </c>
      <c r="C23" s="15"/>
      <c r="D23" s="15"/>
      <c r="E23" s="15"/>
      <c r="F23" s="15"/>
    </row>
    <row r="25" customFormat="false" ht="21.75" hidden="false" customHeight="true" outlineLevel="0" collapsed="false">
      <c r="B25" s="18" t="s">
        <v>58</v>
      </c>
      <c r="C25" s="18"/>
      <c r="D25" s="18"/>
      <c r="E25" s="18"/>
      <c r="F25" s="18"/>
    </row>
    <row r="26" customFormat="false" ht="45" hidden="false" customHeight="true" outlineLevel="0" collapsed="false">
      <c r="B26" s="19" t="s">
        <v>59</v>
      </c>
      <c r="C26" s="19"/>
      <c r="D26" s="19"/>
      <c r="E26" s="19"/>
      <c r="F26" s="19"/>
    </row>
    <row r="27" customFormat="false" ht="31.5" hidden="false" customHeight="true" outlineLevel="0" collapsed="false">
      <c r="B27" s="29" t="s">
        <v>60</v>
      </c>
      <c r="C27" s="29"/>
      <c r="D27" s="29"/>
      <c r="E27" s="29"/>
      <c r="F27" s="29"/>
    </row>
  </sheetData>
  <mergeCells count="23">
    <mergeCell ref="A1:G1"/>
    <mergeCell ref="A2:G2"/>
    <mergeCell ref="B4:F4"/>
    <mergeCell ref="B5:F5"/>
    <mergeCell ref="B6:F6"/>
    <mergeCell ref="B8:F8"/>
    <mergeCell ref="C9:F9"/>
    <mergeCell ref="C10:F10"/>
    <mergeCell ref="C11:F11"/>
    <mergeCell ref="C12:F12"/>
    <mergeCell ref="C13:F13"/>
    <mergeCell ref="C14:F14"/>
    <mergeCell ref="C15:F15"/>
    <mergeCell ref="B17:F17"/>
    <mergeCell ref="C18:F18"/>
    <mergeCell ref="C19:F19"/>
    <mergeCell ref="C20:F20"/>
    <mergeCell ref="C21:F21"/>
    <mergeCell ref="C22:F22"/>
    <mergeCell ref="B23:F23"/>
    <mergeCell ref="B25:F25"/>
    <mergeCell ref="B26:F26"/>
    <mergeCell ref="B27:F27"/>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4943E"/>
    <pageSetUpPr fitToPage="true"/>
  </sheetPr>
  <dimension ref="A1:H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34"/>
    <col collapsed="false" customWidth="true" hidden="false" outlineLevel="0" max="4" min="3" style="0" width="11"/>
    <col collapsed="false" customWidth="true" hidden="false" outlineLevel="0" max="6" min="5" style="0" width="12"/>
    <col collapsed="false" customWidth="true" hidden="false" outlineLevel="0" max="7" min="7" style="0" width="16"/>
    <col collapsed="false" customWidth="true" hidden="false" outlineLevel="0" max="8" min="8" style="0" width="2.5"/>
  </cols>
  <sheetData>
    <row r="1" customFormat="false" ht="33.75" hidden="false" customHeight="true" outlineLevel="0" collapsed="false">
      <c r="A1" s="16" t="s">
        <v>61</v>
      </c>
      <c r="B1" s="16"/>
      <c r="C1" s="16"/>
      <c r="D1" s="16"/>
      <c r="E1" s="16"/>
      <c r="F1" s="16"/>
      <c r="G1" s="16"/>
      <c r="H1" s="16"/>
    </row>
    <row r="2" customFormat="false" ht="19.5" hidden="false" customHeight="true" outlineLevel="0" collapsed="false">
      <c r="A2" s="17" t="s">
        <v>62</v>
      </c>
      <c r="B2" s="17"/>
      <c r="C2" s="17"/>
      <c r="D2" s="17"/>
      <c r="E2" s="17"/>
      <c r="F2" s="17"/>
      <c r="G2" s="17"/>
      <c r="H2" s="17"/>
    </row>
    <row r="4" customFormat="false" ht="15.75" hidden="false" customHeight="true" outlineLevel="0" collapsed="false">
      <c r="B4" s="30" t="s">
        <v>63</v>
      </c>
      <c r="C4" s="30"/>
      <c r="D4" s="30" t="s">
        <v>64</v>
      </c>
      <c r="E4" s="30"/>
      <c r="F4" s="30" t="s">
        <v>65</v>
      </c>
      <c r="G4" s="30"/>
    </row>
    <row r="5" customFormat="false" ht="31.5" hidden="false" customHeight="true" outlineLevel="0" collapsed="false">
      <c r="B5" s="31" t="str">
        <f aca="false">TEXT(((COUNTIF('Audit - Clauses'!$F:$F,"Conforms"))+(COUNTIF('Audit - Clauses'!$F:$F,"Observation"))+(COUNTIF('Audit - Clauses'!$F:$F,"Minor NC"))+(COUNTIF('Audit - Clauses'!$F:$F,"Major NC"))),"0")&amp;" / "&amp;TEXT((COUNTIF('Audit - Clauses'!$J:$J,"?*")),"0")</f>
        <v>0 / 35</v>
      </c>
      <c r="C5" s="31"/>
      <c r="D5" s="32" t="n">
        <f aca="false">IFERROR(IFERROR(((COUNTIF('Audit - Clauses'!$F:$F,"Conforms"))+(COUNTIF('Audit - Clauses'!$F:$F,"Observation")))/((COUNTIF('Audit - Clauses'!$F:$F,"Conforms"))+(COUNTIF('Audit - Clauses'!$F:$F,"Observation"))+(COUNTIF('Audit - Clauses'!$F:$F,"Minor NC"))+(COUNTIF('Audit - Clauses'!$F:$F,"Major NC"))),0),0)</f>
        <v>0</v>
      </c>
      <c r="E5" s="32"/>
      <c r="F5" s="33" t="n">
        <f aca="false">(COUNTIF('Audit - Clauses'!$F:$F,"Minor NC"))+(COUNTIF('Audit - Clauses'!$F:$F,"Major NC"))</f>
        <v>0</v>
      </c>
      <c r="G5" s="33"/>
    </row>
    <row r="6" customFormat="false" ht="15.75" hidden="false" customHeight="true" outlineLevel="0" collapsed="false">
      <c r="B6" s="34" t="s">
        <v>66</v>
      </c>
      <c r="C6" s="34"/>
      <c r="D6" s="34" t="s">
        <v>67</v>
      </c>
      <c r="E6" s="34"/>
      <c r="F6" s="34" t="s">
        <v>68</v>
      </c>
      <c r="G6" s="34"/>
    </row>
    <row r="8" customFormat="false" ht="15.75" hidden="false" customHeight="true" outlineLevel="0" collapsed="false">
      <c r="B8" s="30" t="s">
        <v>69</v>
      </c>
      <c r="C8" s="30"/>
      <c r="D8" s="30" t="s">
        <v>70</v>
      </c>
      <c r="E8" s="30"/>
      <c r="F8" s="30" t="s">
        <v>71</v>
      </c>
      <c r="G8" s="30"/>
    </row>
    <row r="9" customFormat="false" ht="31.5" hidden="false" customHeight="true" outlineLevel="0" collapsed="false">
      <c r="B9" s="33" t="n">
        <f aca="false">(COUNTIF('Audit - Clauses'!$F:$F,"Major NC"))</f>
        <v>0</v>
      </c>
      <c r="C9" s="33"/>
      <c r="D9" s="33" t="n">
        <f aca="false">(COUNTIF('Audit - Clauses'!$F:$F,"Minor NC"))</f>
        <v>0</v>
      </c>
      <c r="E9" s="33"/>
      <c r="F9" s="33" t="n">
        <f aca="false">(COUNTIF('Audit - Clauses'!$F:$F,"Observation"))</f>
        <v>0</v>
      </c>
      <c r="G9" s="33"/>
    </row>
    <row r="10" customFormat="false" ht="15.75" hidden="false" customHeight="true" outlineLevel="0" collapsed="false">
      <c r="B10" s="34" t="s">
        <v>72</v>
      </c>
      <c r="C10" s="34"/>
      <c r="D10" s="34" t="s">
        <v>73</v>
      </c>
      <c r="E10" s="34"/>
      <c r="F10" s="34" t="s">
        <v>74</v>
      </c>
      <c r="G10" s="34"/>
    </row>
    <row r="12" customFormat="false" ht="21.75" hidden="false" customHeight="true" outlineLevel="0" collapsed="false">
      <c r="B12" s="18" t="s">
        <v>75</v>
      </c>
      <c r="C12" s="18"/>
      <c r="D12" s="18"/>
      <c r="E12" s="18"/>
      <c r="F12" s="18"/>
      <c r="G12" s="18"/>
    </row>
    <row r="13" customFormat="false" ht="18" hidden="false" customHeight="true" outlineLevel="0" collapsed="false">
      <c r="B13" s="35" t="s">
        <v>76</v>
      </c>
      <c r="C13" s="36" t="s">
        <v>77</v>
      </c>
      <c r="D13" s="36" t="s">
        <v>78</v>
      </c>
      <c r="E13" s="36" t="s">
        <v>49</v>
      </c>
      <c r="F13" s="36" t="s">
        <v>79</v>
      </c>
      <c r="G13" s="36" t="s">
        <v>80</v>
      </c>
    </row>
    <row r="14" customFormat="false" ht="16.5" hidden="false" customHeight="true" outlineLevel="0" collapsed="false">
      <c r="B14" s="37" t="s">
        <v>81</v>
      </c>
      <c r="C14" s="38" t="n">
        <f aca="false">COUNTIF('Audit - Clauses'!$J:$J,"4")</f>
        <v>4</v>
      </c>
      <c r="D14" s="38" t="n">
        <f aca="false">(COUNTIFS('Audit - Clauses'!$J:$J,"4",'Audit - Clauses'!$F:$F,"Conforms")+COUNTIFS('Audit - Clauses'!$J:$J,"4",'Audit - Clauses'!$F:$F,"Observation")+COUNTIFS('Audit - Clauses'!$J:$J,"4",'Audit - Clauses'!$F:$F,"Minor NC")+COUNTIFS('Audit - Clauses'!$J:$J,"4",'Audit - Clauses'!$F:$F,"Major NC"))</f>
        <v>0</v>
      </c>
      <c r="E14" s="38" t="n">
        <f aca="false">COUNTIFS('Audit - Clauses'!$J:$J,"4",'Audit - Clauses'!$F:$F,"Conforms")</f>
        <v>0</v>
      </c>
      <c r="F14" s="38" t="n">
        <f aca="false">COUNTIFS('Audit - Clauses'!$J:$J,"4",'Audit - Clauses'!$F:$F,"Minor NC")+COUNTIFS('Audit - Clauses'!$J:$J,"4",'Audit - Clauses'!$F:$F,"Major NC")</f>
        <v>0</v>
      </c>
      <c r="G14" s="39" t="n">
        <f aca="false">IFERROR((COUNTIFS('Audit - Clauses'!$J:$J,"4",'Audit - Clauses'!$F:$F,"Conforms")+COUNTIFS('Audit - Clauses'!$J:$J,"4",'Audit - Clauses'!$F:$F,"Observation"))/(COUNTIFS('Audit - Clauses'!$J:$J,"4",'Audit - Clauses'!$F:$F,"Conforms")+COUNTIFS('Audit - Clauses'!$J:$J,"4",'Audit - Clauses'!$F:$F,"Observation")+COUNTIFS('Audit - Clauses'!$J:$J,"4",'Audit - Clauses'!$F:$F,"Minor NC")+COUNTIFS('Audit - Clauses'!$J:$J,"4",'Audit - Clauses'!$F:$F,"Major NC")),0)</f>
        <v>0</v>
      </c>
    </row>
    <row r="15" customFormat="false" ht="16.5" hidden="false" customHeight="true" outlineLevel="0" collapsed="false">
      <c r="B15" s="37" t="s">
        <v>82</v>
      </c>
      <c r="C15" s="38" t="n">
        <f aca="false">COUNTIF('Audit - Clauses'!$J:$J,"5")</f>
        <v>3</v>
      </c>
      <c r="D15" s="38" t="n">
        <f aca="false">(COUNTIFS('Audit - Clauses'!$J:$J,"5",'Audit - Clauses'!$F:$F,"Conforms")+COUNTIFS('Audit - Clauses'!$J:$J,"5",'Audit - Clauses'!$F:$F,"Observation")+COUNTIFS('Audit - Clauses'!$J:$J,"5",'Audit - Clauses'!$F:$F,"Minor NC")+COUNTIFS('Audit - Clauses'!$J:$J,"5",'Audit - Clauses'!$F:$F,"Major NC"))</f>
        <v>0</v>
      </c>
      <c r="E15" s="38" t="n">
        <f aca="false">COUNTIFS('Audit - Clauses'!$J:$J,"5",'Audit - Clauses'!$F:$F,"Conforms")</f>
        <v>0</v>
      </c>
      <c r="F15" s="38" t="n">
        <f aca="false">COUNTIFS('Audit - Clauses'!$J:$J,"5",'Audit - Clauses'!$F:$F,"Minor NC")+COUNTIFS('Audit - Clauses'!$J:$J,"5",'Audit - Clauses'!$F:$F,"Major NC")</f>
        <v>0</v>
      </c>
      <c r="G15" s="39" t="n">
        <f aca="false">IFERROR((COUNTIFS('Audit - Clauses'!$J:$J,"5",'Audit - Clauses'!$F:$F,"Conforms")+COUNTIFS('Audit - Clauses'!$J:$J,"5",'Audit - Clauses'!$F:$F,"Observation"))/(COUNTIFS('Audit - Clauses'!$J:$J,"5",'Audit - Clauses'!$F:$F,"Conforms")+COUNTIFS('Audit - Clauses'!$J:$J,"5",'Audit - Clauses'!$F:$F,"Observation")+COUNTIFS('Audit - Clauses'!$J:$J,"5",'Audit - Clauses'!$F:$F,"Minor NC")+COUNTIFS('Audit - Clauses'!$J:$J,"5",'Audit - Clauses'!$F:$F,"Major NC")),0)</f>
        <v>0</v>
      </c>
    </row>
    <row r="16" customFormat="false" ht="16.5" hidden="false" customHeight="true" outlineLevel="0" collapsed="false">
      <c r="B16" s="37" t="s">
        <v>83</v>
      </c>
      <c r="C16" s="38" t="n">
        <f aca="false">COUNTIF('Audit - Clauses'!$J:$J,"6")</f>
        <v>8</v>
      </c>
      <c r="D16" s="38" t="n">
        <f aca="false">(COUNTIFS('Audit - Clauses'!$J:$J,"6",'Audit - Clauses'!$F:$F,"Conforms")+COUNTIFS('Audit - Clauses'!$J:$J,"6",'Audit - Clauses'!$F:$F,"Observation")+COUNTIFS('Audit - Clauses'!$J:$J,"6",'Audit - Clauses'!$F:$F,"Minor NC")+COUNTIFS('Audit - Clauses'!$J:$J,"6",'Audit - Clauses'!$F:$F,"Major NC"))</f>
        <v>0</v>
      </c>
      <c r="E16" s="38" t="n">
        <f aca="false">COUNTIFS('Audit - Clauses'!$J:$J,"6",'Audit - Clauses'!$F:$F,"Conforms")</f>
        <v>0</v>
      </c>
      <c r="F16" s="38" t="n">
        <f aca="false">COUNTIFS('Audit - Clauses'!$J:$J,"6",'Audit - Clauses'!$F:$F,"Minor NC")+COUNTIFS('Audit - Clauses'!$J:$J,"6",'Audit - Clauses'!$F:$F,"Major NC")</f>
        <v>0</v>
      </c>
      <c r="G16" s="39" t="n">
        <f aca="false">IFERROR((COUNTIFS('Audit - Clauses'!$J:$J,"6",'Audit - Clauses'!$F:$F,"Conforms")+COUNTIFS('Audit - Clauses'!$J:$J,"6",'Audit - Clauses'!$F:$F,"Observation"))/(COUNTIFS('Audit - Clauses'!$J:$J,"6",'Audit - Clauses'!$F:$F,"Conforms")+COUNTIFS('Audit - Clauses'!$J:$J,"6",'Audit - Clauses'!$F:$F,"Observation")+COUNTIFS('Audit - Clauses'!$J:$J,"6",'Audit - Clauses'!$F:$F,"Minor NC")+COUNTIFS('Audit - Clauses'!$J:$J,"6",'Audit - Clauses'!$F:$F,"Major NC")),0)</f>
        <v>0</v>
      </c>
    </row>
    <row r="17" customFormat="false" ht="16.5" hidden="false" customHeight="true" outlineLevel="0" collapsed="false">
      <c r="B17" s="37" t="s">
        <v>84</v>
      </c>
      <c r="C17" s="38" t="n">
        <f aca="false">COUNTIF('Audit - Clauses'!$J:$J,"7")</f>
        <v>9</v>
      </c>
      <c r="D17" s="38" t="n">
        <f aca="false">(COUNTIFS('Audit - Clauses'!$J:$J,"7",'Audit - Clauses'!$F:$F,"Conforms")+COUNTIFS('Audit - Clauses'!$J:$J,"7",'Audit - Clauses'!$F:$F,"Observation")+COUNTIFS('Audit - Clauses'!$J:$J,"7",'Audit - Clauses'!$F:$F,"Minor NC")+COUNTIFS('Audit - Clauses'!$J:$J,"7",'Audit - Clauses'!$F:$F,"Major NC"))</f>
        <v>0</v>
      </c>
      <c r="E17" s="38" t="n">
        <f aca="false">COUNTIFS('Audit - Clauses'!$J:$J,"7",'Audit - Clauses'!$F:$F,"Conforms")</f>
        <v>0</v>
      </c>
      <c r="F17" s="38" t="n">
        <f aca="false">COUNTIFS('Audit - Clauses'!$J:$J,"7",'Audit - Clauses'!$F:$F,"Minor NC")+COUNTIFS('Audit - Clauses'!$J:$J,"7",'Audit - Clauses'!$F:$F,"Major NC")</f>
        <v>0</v>
      </c>
      <c r="G17" s="39" t="n">
        <f aca="false">IFERROR((COUNTIFS('Audit - Clauses'!$J:$J,"7",'Audit - Clauses'!$F:$F,"Conforms")+COUNTIFS('Audit - Clauses'!$J:$J,"7",'Audit - Clauses'!$F:$F,"Observation"))/(COUNTIFS('Audit - Clauses'!$J:$J,"7",'Audit - Clauses'!$F:$F,"Conforms")+COUNTIFS('Audit - Clauses'!$J:$J,"7",'Audit - Clauses'!$F:$F,"Observation")+COUNTIFS('Audit - Clauses'!$J:$J,"7",'Audit - Clauses'!$F:$F,"Minor NC")+COUNTIFS('Audit - Clauses'!$J:$J,"7",'Audit - Clauses'!$F:$F,"Major NC")),0)</f>
        <v>0</v>
      </c>
    </row>
    <row r="18" customFormat="false" ht="16.5" hidden="false" customHeight="true" outlineLevel="0" collapsed="false">
      <c r="B18" s="37" t="s">
        <v>85</v>
      </c>
      <c r="C18" s="38" t="n">
        <f aca="false">COUNTIF('Audit - Clauses'!$J:$J,"8")</f>
        <v>2</v>
      </c>
      <c r="D18" s="38" t="n">
        <f aca="false">(COUNTIFS('Audit - Clauses'!$J:$J,"8",'Audit - Clauses'!$F:$F,"Conforms")+COUNTIFS('Audit - Clauses'!$J:$J,"8",'Audit - Clauses'!$F:$F,"Observation")+COUNTIFS('Audit - Clauses'!$J:$J,"8",'Audit - Clauses'!$F:$F,"Minor NC")+COUNTIFS('Audit - Clauses'!$J:$J,"8",'Audit - Clauses'!$F:$F,"Major NC"))</f>
        <v>0</v>
      </c>
      <c r="E18" s="38" t="n">
        <f aca="false">COUNTIFS('Audit - Clauses'!$J:$J,"8",'Audit - Clauses'!$F:$F,"Conforms")</f>
        <v>0</v>
      </c>
      <c r="F18" s="38" t="n">
        <f aca="false">COUNTIFS('Audit - Clauses'!$J:$J,"8",'Audit - Clauses'!$F:$F,"Minor NC")+COUNTIFS('Audit - Clauses'!$J:$J,"8",'Audit - Clauses'!$F:$F,"Major NC")</f>
        <v>0</v>
      </c>
      <c r="G18" s="39" t="n">
        <f aca="false">IFERROR((COUNTIFS('Audit - Clauses'!$J:$J,"8",'Audit - Clauses'!$F:$F,"Conforms")+COUNTIFS('Audit - Clauses'!$J:$J,"8",'Audit - Clauses'!$F:$F,"Observation"))/(COUNTIFS('Audit - Clauses'!$J:$J,"8",'Audit - Clauses'!$F:$F,"Conforms")+COUNTIFS('Audit - Clauses'!$J:$J,"8",'Audit - Clauses'!$F:$F,"Observation")+COUNTIFS('Audit - Clauses'!$J:$J,"8",'Audit - Clauses'!$F:$F,"Minor NC")+COUNTIFS('Audit - Clauses'!$J:$J,"8",'Audit - Clauses'!$F:$F,"Major NC")),0)</f>
        <v>0</v>
      </c>
    </row>
    <row r="19" customFormat="false" ht="16.5" hidden="false" customHeight="true" outlineLevel="0" collapsed="false">
      <c r="B19" s="37" t="s">
        <v>86</v>
      </c>
      <c r="C19" s="38" t="n">
        <f aca="false">COUNTIF('Audit - Clauses'!$J:$J,"9")</f>
        <v>7</v>
      </c>
      <c r="D19" s="38" t="n">
        <f aca="false">(COUNTIFS('Audit - Clauses'!$J:$J,"9",'Audit - Clauses'!$F:$F,"Conforms")+COUNTIFS('Audit - Clauses'!$J:$J,"9",'Audit - Clauses'!$F:$F,"Observation")+COUNTIFS('Audit - Clauses'!$J:$J,"9",'Audit - Clauses'!$F:$F,"Minor NC")+COUNTIFS('Audit - Clauses'!$J:$J,"9",'Audit - Clauses'!$F:$F,"Major NC"))</f>
        <v>0</v>
      </c>
      <c r="E19" s="38" t="n">
        <f aca="false">COUNTIFS('Audit - Clauses'!$J:$J,"9",'Audit - Clauses'!$F:$F,"Conforms")</f>
        <v>0</v>
      </c>
      <c r="F19" s="38" t="n">
        <f aca="false">COUNTIFS('Audit - Clauses'!$J:$J,"9",'Audit - Clauses'!$F:$F,"Minor NC")+COUNTIFS('Audit - Clauses'!$J:$J,"9",'Audit - Clauses'!$F:$F,"Major NC")</f>
        <v>0</v>
      </c>
      <c r="G19" s="39" t="n">
        <f aca="false">IFERROR((COUNTIFS('Audit - Clauses'!$J:$J,"9",'Audit - Clauses'!$F:$F,"Conforms")+COUNTIFS('Audit - Clauses'!$J:$J,"9",'Audit - Clauses'!$F:$F,"Observation"))/(COUNTIFS('Audit - Clauses'!$J:$J,"9",'Audit - Clauses'!$F:$F,"Conforms")+COUNTIFS('Audit - Clauses'!$J:$J,"9",'Audit - Clauses'!$F:$F,"Observation")+COUNTIFS('Audit - Clauses'!$J:$J,"9",'Audit - Clauses'!$F:$F,"Minor NC")+COUNTIFS('Audit - Clauses'!$J:$J,"9",'Audit - Clauses'!$F:$F,"Major NC")),0)</f>
        <v>0</v>
      </c>
    </row>
    <row r="20" customFormat="false" ht="16.5" hidden="false" customHeight="true" outlineLevel="0" collapsed="false">
      <c r="B20" s="37" t="s">
        <v>87</v>
      </c>
      <c r="C20" s="38" t="n">
        <f aca="false">COUNTIF('Audit - Clauses'!$J:$J,"10")</f>
        <v>2</v>
      </c>
      <c r="D20" s="38" t="n">
        <f aca="false">(COUNTIFS('Audit - Clauses'!$J:$J,"10",'Audit - Clauses'!$F:$F,"Conforms")+COUNTIFS('Audit - Clauses'!$J:$J,"10",'Audit - Clauses'!$F:$F,"Observation")+COUNTIFS('Audit - Clauses'!$J:$J,"10",'Audit - Clauses'!$F:$F,"Minor NC")+COUNTIFS('Audit - Clauses'!$J:$J,"10",'Audit - Clauses'!$F:$F,"Major NC"))</f>
        <v>0</v>
      </c>
      <c r="E20" s="38" t="n">
        <f aca="false">COUNTIFS('Audit - Clauses'!$J:$J,"10",'Audit - Clauses'!$F:$F,"Conforms")</f>
        <v>0</v>
      </c>
      <c r="F20" s="38" t="n">
        <f aca="false">COUNTIFS('Audit - Clauses'!$J:$J,"10",'Audit - Clauses'!$F:$F,"Minor NC")+COUNTIFS('Audit - Clauses'!$J:$J,"10",'Audit - Clauses'!$F:$F,"Major NC")</f>
        <v>0</v>
      </c>
      <c r="G20" s="39" t="n">
        <f aca="false">IFERROR((COUNTIFS('Audit - Clauses'!$J:$J,"10",'Audit - Clauses'!$F:$F,"Conforms")+COUNTIFS('Audit - Clauses'!$J:$J,"10",'Audit - Clauses'!$F:$F,"Observation"))/(COUNTIFS('Audit - Clauses'!$J:$J,"10",'Audit - Clauses'!$F:$F,"Conforms")+COUNTIFS('Audit - Clauses'!$J:$J,"10",'Audit - Clauses'!$F:$F,"Observation")+COUNTIFS('Audit - Clauses'!$J:$J,"10",'Audit - Clauses'!$F:$F,"Minor NC")+COUNTIFS('Audit - Clauses'!$J:$J,"10",'Audit - Clauses'!$F:$F,"Major NC")),0)</f>
        <v>0</v>
      </c>
    </row>
    <row r="21" customFormat="false" ht="16.5" hidden="false" customHeight="true" outlineLevel="0" collapsed="false">
      <c r="B21" s="40" t="s">
        <v>88</v>
      </c>
      <c r="C21" s="41" t="n">
        <f aca="false">(COUNTIF('Audit - Clauses'!$J:$J,"?*"))</f>
        <v>35</v>
      </c>
      <c r="D21" s="41" t="n">
        <f aca="false">((COUNTIF('Audit - Clauses'!$F:$F,"Conforms"))+(COUNTIF('Audit - Clauses'!$F:$F,"Observation"))+(COUNTIF('Audit - Clauses'!$F:$F,"Minor NC"))+(COUNTIF('Audit - Clauses'!$F:$F,"Major NC")))</f>
        <v>0</v>
      </c>
      <c r="E21" s="41" t="n">
        <f aca="false">(COUNTIF('Audit - Clauses'!$F:$F,"Conforms"))</f>
        <v>0</v>
      </c>
      <c r="F21" s="41" t="n">
        <f aca="false">(COUNTIF('Audit - Clauses'!$F:$F,"Minor NC"))+(COUNTIF('Audit - Clauses'!$F:$F,"Major NC"))</f>
        <v>0</v>
      </c>
      <c r="G21" s="42" t="n">
        <f aca="false">IFERROR(((COUNTIF('Audit - Clauses'!$F:$F,"Conforms"))+(COUNTIF('Audit - Clauses'!$F:$F,"Observation")))/((COUNTIF('Audit - Clauses'!$F:$F,"Conforms"))+(COUNTIF('Audit - Clauses'!$F:$F,"Observation"))+(COUNTIF('Audit - Clauses'!$F:$F,"Minor NC"))+(COUNTIF('Audit - Clauses'!$F:$F,"Major NC"))),0)</f>
        <v>0</v>
      </c>
    </row>
    <row r="23" customFormat="false" ht="19.5" hidden="false" customHeight="true" outlineLevel="0" collapsed="false">
      <c r="B23" s="43" t="s">
        <v>89</v>
      </c>
      <c r="C23" s="43"/>
      <c r="D23" s="43"/>
      <c r="E23" s="43"/>
      <c r="F23" s="43"/>
      <c r="G23" s="43"/>
    </row>
    <row r="24" customFormat="false" ht="15.75" hidden="false" customHeight="true" outlineLevel="0" collapsed="false">
      <c r="B24" s="44" t="s">
        <v>41</v>
      </c>
      <c r="C24" s="45" t="s">
        <v>90</v>
      </c>
      <c r="D24" s="45"/>
      <c r="E24" s="45" t="s">
        <v>91</v>
      </c>
      <c r="F24" s="45"/>
      <c r="G24" s="45"/>
    </row>
    <row r="25" customFormat="false" ht="15.75" hidden="false" customHeight="true" outlineLevel="0" collapsed="false">
      <c r="B25" s="25" t="s">
        <v>49</v>
      </c>
      <c r="C25" s="46" t="n">
        <f aca="false">(COUNTIF('Audit - Clauses'!$F:$F,"Conforms"))</f>
        <v>0</v>
      </c>
      <c r="D25" s="46"/>
      <c r="E25" s="47" t="n">
        <f aca="false">IFERROR((COUNTIF('Audit - Clauses'!$F:$F,"Conforms"))/((COUNTIF('Audit - Clauses'!$F:$F,"Conforms"))+(COUNTIF('Audit - Clauses'!$F:$F,"Observation"))+(COUNTIF('Audit - Clauses'!$F:$F,"Minor NC"))+(COUNTIF('Audit - Clauses'!$F:$F,"Major NC"))),0)</f>
        <v>0</v>
      </c>
      <c r="F25" s="47"/>
      <c r="G25" s="47"/>
    </row>
    <row r="26" customFormat="false" ht="15.75" hidden="false" customHeight="true" outlineLevel="0" collapsed="false">
      <c r="B26" s="26" t="s">
        <v>51</v>
      </c>
      <c r="C26" s="46" t="n">
        <f aca="false">(COUNTIF('Audit - Clauses'!$F:$F,"Observation"))</f>
        <v>0</v>
      </c>
      <c r="D26" s="46"/>
      <c r="E26" s="47" t="n">
        <f aca="false">IFERROR((COUNTIF('Audit - Clauses'!$F:$F,"Observation"))/((COUNTIF('Audit - Clauses'!$F:$F,"Conforms"))+(COUNTIF('Audit - Clauses'!$F:$F,"Observation"))+(COUNTIF('Audit - Clauses'!$F:$F,"Minor NC"))+(COUNTIF('Audit - Clauses'!$F:$F,"Major NC"))),0)</f>
        <v>0</v>
      </c>
      <c r="F26" s="47"/>
      <c r="G26" s="47"/>
    </row>
    <row r="27" customFormat="false" ht="15.75" hidden="false" customHeight="true" outlineLevel="0" collapsed="false">
      <c r="B27" s="27" t="s">
        <v>53</v>
      </c>
      <c r="C27" s="46" t="n">
        <f aca="false">(COUNTIF('Audit - Clauses'!$F:$F,"Minor NC"))</f>
        <v>0</v>
      </c>
      <c r="D27" s="46"/>
      <c r="E27" s="47" t="n">
        <f aca="false">IFERROR((COUNTIF('Audit - Clauses'!$F:$F,"Minor NC"))/((COUNTIF('Audit - Clauses'!$F:$F,"Conforms"))+(COUNTIF('Audit - Clauses'!$F:$F,"Observation"))+(COUNTIF('Audit - Clauses'!$F:$F,"Minor NC"))+(COUNTIF('Audit - Clauses'!$F:$F,"Major NC"))),0)</f>
        <v>0</v>
      </c>
      <c r="F27" s="47"/>
      <c r="G27" s="47"/>
    </row>
    <row r="28" customFormat="false" ht="15.75" hidden="false" customHeight="true" outlineLevel="0" collapsed="false">
      <c r="B28" s="28" t="s">
        <v>55</v>
      </c>
      <c r="C28" s="46" t="n">
        <f aca="false">(COUNTIF('Audit - Clauses'!$F:$F,"Major NC"))</f>
        <v>0</v>
      </c>
      <c r="D28" s="46"/>
      <c r="E28" s="47" t="n">
        <f aca="false">IFERROR((COUNTIF('Audit - Clauses'!$F:$F,"Major NC"))/((COUNTIF('Audit - Clauses'!$F:$F,"Conforms"))+(COUNTIF('Audit - Clauses'!$F:$F,"Observation"))+(COUNTIF('Audit - Clauses'!$F:$F,"Minor NC"))+(COUNTIF('Audit - Clauses'!$F:$F,"Major NC"))),0)</f>
        <v>0</v>
      </c>
      <c r="F28" s="47"/>
      <c r="G28" s="47"/>
    </row>
    <row r="30" customFormat="false" ht="15" hidden="false" customHeight="false" outlineLevel="0" collapsed="false">
      <c r="B30" s="48" t="s">
        <v>92</v>
      </c>
      <c r="C30" s="48"/>
      <c r="D30" s="48"/>
      <c r="E30" s="48"/>
      <c r="F30" s="48"/>
      <c r="G30" s="48"/>
    </row>
  </sheetData>
  <mergeCells count="33">
    <mergeCell ref="A1:H1"/>
    <mergeCell ref="A2:H2"/>
    <mergeCell ref="B4:C4"/>
    <mergeCell ref="D4:E4"/>
    <mergeCell ref="F4:G4"/>
    <mergeCell ref="B5:C5"/>
    <mergeCell ref="D5:E5"/>
    <mergeCell ref="F5:G5"/>
    <mergeCell ref="B6:C6"/>
    <mergeCell ref="D6:E6"/>
    <mergeCell ref="F6:G6"/>
    <mergeCell ref="B8:C8"/>
    <mergeCell ref="D8:E8"/>
    <mergeCell ref="F8:G8"/>
    <mergeCell ref="B9:C9"/>
    <mergeCell ref="D9:E9"/>
    <mergeCell ref="F9:G9"/>
    <mergeCell ref="B10:C10"/>
    <mergeCell ref="D10:E10"/>
    <mergeCell ref="F10:G10"/>
    <mergeCell ref="B12:G12"/>
    <mergeCell ref="B23:G23"/>
    <mergeCell ref="C24:D24"/>
    <mergeCell ref="E24:G24"/>
    <mergeCell ref="C25:D25"/>
    <mergeCell ref="E25:G25"/>
    <mergeCell ref="C26:D26"/>
    <mergeCell ref="E26:G26"/>
    <mergeCell ref="C27:D27"/>
    <mergeCell ref="E27:G27"/>
    <mergeCell ref="C28:D28"/>
    <mergeCell ref="E28:G28"/>
    <mergeCell ref="B30:G30"/>
  </mergeCells>
  <conditionalFormatting sqref="G14:G21">
    <cfRule type="colorScale" priority="2">
      <colorScale>
        <cfvo type="num" val="0"/>
        <cfvo type="num" val="0.5"/>
        <cfvo type="num" val="1"/>
        <color rgb="FFF3B4B4"/>
        <color rgb="FFF6DA9B"/>
        <color rgb="FFADD9B4"/>
      </colorScale>
    </cfRule>
  </conditionalFormatting>
  <conditionalFormatting sqref="C25:C28">
    <cfRule type="dataBar" priority="3">
      <dataBar showValue="1" minLength="10" maxLength="90">
        <cfvo type="num" val="0"/>
        <cfvo type="num" val="35"/>
        <color rgb="FFC4943E"/>
      </dataBar>
      <extLst>
        <ext xmlns:x14="http://schemas.microsoft.com/office/spreadsheetml/2009/9/main" uri="{B025F937-C7B1-47D3-B67F-A62EFF666E3E}">
          <x14:id>{685DEE7A-CDB0-474C-A07A-9BBA4AD8D7B6}</x14:id>
        </ext>
      </extLst>
    </cfRule>
  </conditionalFormatting>
  <printOptions headings="false" gridLines="false" gridLinesSet="true" horizontalCentered="fals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685DEE7A-CDB0-474C-A07A-9BBA4AD8D7B6}">
            <x14:dataBar minLength="10" maxLength="90" axisPosition="none" gradient="true">
              <x14:cfvo type="num">
                <xm:f>0</xm:f>
              </x14:cfvo>
              <x14:cfvo type="num">
                <xm:f>35</xm:f>
              </x14:cfvo>
              <x14:negativeFillColor rgb="FFC4943E"/>
              <x14:axisColor rgb="FF000000"/>
            </x14:dataBar>
          </x14:cfRule>
          <xm:sqref>C25:C28</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2841"/>
    <pageSetUpPr fitToPage="false"/>
  </sheetPr>
  <dimension ref="A1:J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26"/>
    <col collapsed="false" customWidth="true" hidden="false" outlineLevel="0" max="3" min="3" style="0" width="62"/>
    <col collapsed="false" customWidth="true" hidden="false" outlineLevel="0" max="4" min="4" style="0" width="13"/>
    <col collapsed="false" customWidth="true" hidden="false" outlineLevel="0" max="5" min="5" style="0" width="24"/>
    <col collapsed="false" customWidth="true" hidden="false" outlineLevel="0" max="6" min="6" style="0" width="14"/>
    <col collapsed="false" customWidth="true" hidden="false" outlineLevel="0" max="7" min="7" style="0" width="28"/>
    <col collapsed="false" customWidth="true" hidden="false" outlineLevel="0" max="8" min="8" style="0" width="12"/>
    <col collapsed="false" customWidth="true" hidden="false" outlineLevel="0" max="9" min="9" style="0" width="11"/>
    <col collapsed="false" customWidth="true" hidden="true" outlineLevel="0" max="10" min="10" style="0" width="13"/>
  </cols>
  <sheetData>
    <row r="1" customFormat="false" ht="33.75" hidden="false" customHeight="true" outlineLevel="0" collapsed="false">
      <c r="A1" s="16" t="s">
        <v>93</v>
      </c>
      <c r="B1" s="16"/>
      <c r="C1" s="16"/>
      <c r="D1" s="16"/>
      <c r="E1" s="16"/>
      <c r="F1" s="16"/>
      <c r="G1" s="16"/>
      <c r="H1" s="16"/>
      <c r="I1" s="16"/>
    </row>
    <row r="2" customFormat="false" ht="19.5" hidden="false" customHeight="true" outlineLevel="0" collapsed="false">
      <c r="A2" s="17" t="s">
        <v>94</v>
      </c>
      <c r="B2" s="17"/>
      <c r="C2" s="17"/>
      <c r="D2" s="17"/>
      <c r="E2" s="17"/>
      <c r="F2" s="17"/>
      <c r="G2" s="17"/>
      <c r="H2" s="17"/>
      <c r="I2" s="17"/>
    </row>
    <row r="3" customFormat="false" ht="30" hidden="false" customHeight="true" outlineLevel="0" collapsed="false">
      <c r="A3" s="49" t="s">
        <v>95</v>
      </c>
      <c r="B3" s="49" t="s">
        <v>96</v>
      </c>
      <c r="C3" s="49" t="s">
        <v>97</v>
      </c>
      <c r="D3" s="49" t="s">
        <v>37</v>
      </c>
      <c r="E3" s="49" t="s">
        <v>39</v>
      </c>
      <c r="F3" s="49" t="s">
        <v>41</v>
      </c>
      <c r="G3" s="49" t="s">
        <v>43</v>
      </c>
      <c r="H3" s="49" t="s">
        <v>98</v>
      </c>
      <c r="I3" s="49" t="s">
        <v>99</v>
      </c>
    </row>
    <row r="4" customFormat="false" ht="19.5" hidden="false" customHeight="true" outlineLevel="0" collapsed="false">
      <c r="A4" s="50" t="s">
        <v>81</v>
      </c>
      <c r="B4" s="50"/>
      <c r="C4" s="50"/>
      <c r="D4" s="50"/>
      <c r="E4" s="50"/>
      <c r="F4" s="50"/>
      <c r="G4" s="50"/>
      <c r="H4" s="50"/>
      <c r="I4" s="50"/>
    </row>
    <row r="5" customFormat="false" ht="141.75" hidden="false" customHeight="true" outlineLevel="0" collapsed="false">
      <c r="A5" s="51" t="s">
        <v>100</v>
      </c>
      <c r="B5" s="51" t="s">
        <v>101</v>
      </c>
      <c r="C5" s="52" t="s">
        <v>102</v>
      </c>
      <c r="D5" s="53"/>
      <c r="E5" s="53"/>
      <c r="F5" s="54"/>
      <c r="G5" s="53"/>
      <c r="H5" s="54"/>
      <c r="I5" s="55"/>
      <c r="J5" s="56" t="s">
        <v>103</v>
      </c>
    </row>
    <row r="6" customFormat="false" ht="129.75" hidden="false" customHeight="true" outlineLevel="0" collapsed="false">
      <c r="A6" s="51" t="s">
        <v>104</v>
      </c>
      <c r="B6" s="51" t="s">
        <v>105</v>
      </c>
      <c r="C6" s="52" t="s">
        <v>106</v>
      </c>
      <c r="D6" s="53"/>
      <c r="E6" s="53"/>
      <c r="F6" s="54"/>
      <c r="G6" s="53"/>
      <c r="H6" s="54"/>
      <c r="I6" s="55"/>
      <c r="J6" s="56" t="s">
        <v>103</v>
      </c>
    </row>
    <row r="7" customFormat="false" ht="141.75" hidden="false" customHeight="true" outlineLevel="0" collapsed="false">
      <c r="A7" s="51" t="s">
        <v>107</v>
      </c>
      <c r="B7" s="51" t="s">
        <v>108</v>
      </c>
      <c r="C7" s="52" t="s">
        <v>109</v>
      </c>
      <c r="D7" s="53"/>
      <c r="E7" s="53"/>
      <c r="F7" s="54"/>
      <c r="G7" s="53"/>
      <c r="H7" s="54"/>
      <c r="I7" s="55"/>
      <c r="J7" s="56" t="s">
        <v>103</v>
      </c>
    </row>
    <row r="8" customFormat="false" ht="105.75" hidden="false" customHeight="true" outlineLevel="0" collapsed="false">
      <c r="A8" s="51" t="s">
        <v>110</v>
      </c>
      <c r="B8" s="51" t="s">
        <v>111</v>
      </c>
      <c r="C8" s="52" t="s">
        <v>112</v>
      </c>
      <c r="D8" s="53"/>
      <c r="E8" s="53"/>
      <c r="F8" s="54"/>
      <c r="G8" s="53"/>
      <c r="H8" s="54"/>
      <c r="I8" s="55"/>
      <c r="J8" s="56" t="s">
        <v>103</v>
      </c>
    </row>
    <row r="9" customFormat="false" ht="19.5" hidden="false" customHeight="true" outlineLevel="0" collapsed="false">
      <c r="A9" s="50" t="s">
        <v>82</v>
      </c>
      <c r="B9" s="50"/>
      <c r="C9" s="50"/>
      <c r="D9" s="50"/>
      <c r="E9" s="50"/>
      <c r="F9" s="50"/>
      <c r="G9" s="50"/>
      <c r="H9" s="50"/>
      <c r="I9" s="50"/>
    </row>
    <row r="10" customFormat="false" ht="177.75" hidden="false" customHeight="true" outlineLevel="0" collapsed="false">
      <c r="A10" s="51" t="s">
        <v>113</v>
      </c>
      <c r="B10" s="51" t="s">
        <v>114</v>
      </c>
      <c r="C10" s="52" t="s">
        <v>115</v>
      </c>
      <c r="D10" s="53"/>
      <c r="E10" s="53"/>
      <c r="F10" s="54"/>
      <c r="G10" s="53"/>
      <c r="H10" s="54"/>
      <c r="I10" s="55"/>
      <c r="J10" s="56" t="s">
        <v>116</v>
      </c>
    </row>
    <row r="11" customFormat="false" ht="165.75" hidden="false" customHeight="true" outlineLevel="0" collapsed="false">
      <c r="A11" s="51" t="s">
        <v>117</v>
      </c>
      <c r="B11" s="51" t="s">
        <v>118</v>
      </c>
      <c r="C11" s="52" t="s">
        <v>119</v>
      </c>
      <c r="D11" s="53"/>
      <c r="E11" s="53"/>
      <c r="F11" s="54"/>
      <c r="G11" s="53"/>
      <c r="H11" s="54"/>
      <c r="I11" s="55"/>
      <c r="J11" s="56" t="s">
        <v>116</v>
      </c>
    </row>
    <row r="12" customFormat="false" ht="117.75" hidden="false" customHeight="true" outlineLevel="0" collapsed="false">
      <c r="A12" s="51" t="s">
        <v>120</v>
      </c>
      <c r="B12" s="51" t="s">
        <v>121</v>
      </c>
      <c r="C12" s="52" t="s">
        <v>122</v>
      </c>
      <c r="D12" s="53"/>
      <c r="E12" s="53"/>
      <c r="F12" s="54"/>
      <c r="G12" s="53"/>
      <c r="H12" s="54"/>
      <c r="I12" s="55"/>
      <c r="J12" s="56" t="s">
        <v>116</v>
      </c>
    </row>
    <row r="13" customFormat="false" ht="19.5" hidden="false" customHeight="true" outlineLevel="0" collapsed="false">
      <c r="A13" s="50" t="s">
        <v>83</v>
      </c>
      <c r="B13" s="50"/>
      <c r="C13" s="50"/>
      <c r="D13" s="50"/>
      <c r="E13" s="50"/>
      <c r="F13" s="50"/>
      <c r="G13" s="50"/>
      <c r="H13" s="50"/>
      <c r="I13" s="50"/>
    </row>
    <row r="14" customFormat="false" ht="129.75" hidden="false" customHeight="true" outlineLevel="0" collapsed="false">
      <c r="A14" s="51" t="s">
        <v>123</v>
      </c>
      <c r="B14" s="51" t="s">
        <v>124</v>
      </c>
      <c r="C14" s="52" t="s">
        <v>125</v>
      </c>
      <c r="D14" s="53"/>
      <c r="E14" s="53"/>
      <c r="F14" s="54"/>
      <c r="G14" s="53"/>
      <c r="H14" s="54"/>
      <c r="I14" s="55"/>
      <c r="J14" s="56" t="s">
        <v>126</v>
      </c>
    </row>
    <row r="15" customFormat="false" ht="285.75" hidden="false" customHeight="true" outlineLevel="0" collapsed="false">
      <c r="A15" s="51" t="s">
        <v>127</v>
      </c>
      <c r="B15" s="51" t="s">
        <v>128</v>
      </c>
      <c r="C15" s="52" t="s">
        <v>129</v>
      </c>
      <c r="D15" s="53"/>
      <c r="E15" s="53"/>
      <c r="F15" s="54"/>
      <c r="G15" s="53"/>
      <c r="H15" s="54"/>
      <c r="I15" s="55"/>
      <c r="J15" s="56" t="s">
        <v>126</v>
      </c>
    </row>
    <row r="16" customFormat="false" ht="153.75" hidden="false" customHeight="true" outlineLevel="0" collapsed="false">
      <c r="A16" s="51" t="s">
        <v>130</v>
      </c>
      <c r="B16" s="51" t="s">
        <v>131</v>
      </c>
      <c r="C16" s="52" t="s">
        <v>132</v>
      </c>
      <c r="D16" s="53"/>
      <c r="E16" s="53"/>
      <c r="F16" s="54"/>
      <c r="G16" s="53"/>
      <c r="H16" s="54"/>
      <c r="I16" s="55"/>
      <c r="J16" s="56" t="s">
        <v>126</v>
      </c>
    </row>
    <row r="17" customFormat="false" ht="201.75" hidden="false" customHeight="true" outlineLevel="0" collapsed="false">
      <c r="A17" s="51" t="s">
        <v>133</v>
      </c>
      <c r="B17" s="51" t="s">
        <v>134</v>
      </c>
      <c r="C17" s="52" t="s">
        <v>135</v>
      </c>
      <c r="D17" s="53"/>
      <c r="E17" s="53"/>
      <c r="F17" s="54"/>
      <c r="G17" s="53"/>
      <c r="H17" s="54"/>
      <c r="I17" s="55"/>
      <c r="J17" s="56" t="s">
        <v>126</v>
      </c>
    </row>
    <row r="18" customFormat="false" ht="141.75" hidden="false" customHeight="true" outlineLevel="0" collapsed="false">
      <c r="A18" s="51" t="s">
        <v>136</v>
      </c>
      <c r="B18" s="51" t="s">
        <v>137</v>
      </c>
      <c r="C18" s="52" t="s">
        <v>138</v>
      </c>
      <c r="D18" s="53"/>
      <c r="E18" s="53"/>
      <c r="F18" s="54"/>
      <c r="G18" s="53"/>
      <c r="H18" s="54"/>
      <c r="I18" s="55"/>
      <c r="J18" s="56" t="s">
        <v>126</v>
      </c>
    </row>
    <row r="19" customFormat="false" ht="141.75" hidden="false" customHeight="true" outlineLevel="0" collapsed="false">
      <c r="A19" s="51" t="s">
        <v>139</v>
      </c>
      <c r="B19" s="51" t="s">
        <v>140</v>
      </c>
      <c r="C19" s="52" t="s">
        <v>141</v>
      </c>
      <c r="D19" s="53"/>
      <c r="E19" s="53"/>
      <c r="F19" s="54"/>
      <c r="G19" s="53"/>
      <c r="H19" s="54"/>
      <c r="I19" s="55"/>
      <c r="J19" s="56" t="s">
        <v>126</v>
      </c>
    </row>
    <row r="20" customFormat="false" ht="141.75" hidden="false" customHeight="true" outlineLevel="0" collapsed="false">
      <c r="A20" s="51" t="s">
        <v>142</v>
      </c>
      <c r="B20" s="51" t="s">
        <v>143</v>
      </c>
      <c r="C20" s="52" t="s">
        <v>144</v>
      </c>
      <c r="D20" s="53"/>
      <c r="E20" s="53"/>
      <c r="F20" s="54"/>
      <c r="G20" s="53"/>
      <c r="H20" s="54"/>
      <c r="I20" s="55"/>
      <c r="J20" s="56" t="s">
        <v>126</v>
      </c>
    </row>
    <row r="21" customFormat="false" ht="105.75" hidden="false" customHeight="true" outlineLevel="0" collapsed="false">
      <c r="A21" s="51" t="s">
        <v>145</v>
      </c>
      <c r="B21" s="51" t="s">
        <v>146</v>
      </c>
      <c r="C21" s="52" t="s">
        <v>147</v>
      </c>
      <c r="D21" s="53"/>
      <c r="E21" s="53"/>
      <c r="F21" s="54"/>
      <c r="G21" s="53"/>
      <c r="H21" s="54"/>
      <c r="I21" s="55"/>
      <c r="J21" s="56" t="s">
        <v>126</v>
      </c>
    </row>
    <row r="22" customFormat="false" ht="19.5" hidden="false" customHeight="true" outlineLevel="0" collapsed="false">
      <c r="A22" s="50" t="s">
        <v>84</v>
      </c>
      <c r="B22" s="50"/>
      <c r="C22" s="50"/>
      <c r="D22" s="50"/>
      <c r="E22" s="50"/>
      <c r="F22" s="50"/>
      <c r="G22" s="50"/>
      <c r="H22" s="50"/>
      <c r="I22" s="50"/>
    </row>
    <row r="23" customFormat="false" ht="81.75" hidden="false" customHeight="true" outlineLevel="0" collapsed="false">
      <c r="A23" s="51" t="s">
        <v>148</v>
      </c>
      <c r="B23" s="51" t="s">
        <v>149</v>
      </c>
      <c r="C23" s="52" t="s">
        <v>150</v>
      </c>
      <c r="D23" s="53"/>
      <c r="E23" s="53"/>
      <c r="F23" s="54"/>
      <c r="G23" s="53"/>
      <c r="H23" s="54"/>
      <c r="I23" s="55"/>
      <c r="J23" s="56" t="s">
        <v>151</v>
      </c>
    </row>
    <row r="24" customFormat="false" ht="153.75" hidden="false" customHeight="true" outlineLevel="0" collapsed="false">
      <c r="A24" s="51" t="s">
        <v>152</v>
      </c>
      <c r="B24" s="51" t="s">
        <v>153</v>
      </c>
      <c r="C24" s="52" t="s">
        <v>154</v>
      </c>
      <c r="D24" s="53"/>
      <c r="E24" s="53"/>
      <c r="F24" s="54"/>
      <c r="G24" s="53"/>
      <c r="H24" s="54"/>
      <c r="I24" s="55"/>
      <c r="J24" s="56" t="s">
        <v>151</v>
      </c>
    </row>
    <row r="25" customFormat="false" ht="141.75" hidden="false" customHeight="true" outlineLevel="0" collapsed="false">
      <c r="A25" s="51" t="s">
        <v>155</v>
      </c>
      <c r="B25" s="51" t="s">
        <v>156</v>
      </c>
      <c r="C25" s="52" t="s">
        <v>157</v>
      </c>
      <c r="D25" s="53"/>
      <c r="E25" s="53"/>
      <c r="F25" s="54"/>
      <c r="G25" s="53"/>
      <c r="H25" s="54"/>
      <c r="I25" s="55"/>
      <c r="J25" s="56" t="s">
        <v>151</v>
      </c>
    </row>
    <row r="26" customFormat="false" ht="117.75" hidden="false" customHeight="true" outlineLevel="0" collapsed="false">
      <c r="A26" s="51" t="s">
        <v>158</v>
      </c>
      <c r="B26" s="51" t="s">
        <v>159</v>
      </c>
      <c r="C26" s="52" t="s">
        <v>160</v>
      </c>
      <c r="D26" s="53"/>
      <c r="E26" s="53"/>
      <c r="F26" s="54"/>
      <c r="G26" s="53"/>
      <c r="H26" s="54"/>
      <c r="I26" s="55"/>
      <c r="J26" s="56" t="s">
        <v>151</v>
      </c>
    </row>
    <row r="27" customFormat="false" ht="81.75" hidden="false" customHeight="true" outlineLevel="0" collapsed="false">
      <c r="A27" s="51" t="s">
        <v>161</v>
      </c>
      <c r="B27" s="51" t="s">
        <v>162</v>
      </c>
      <c r="C27" s="52" t="s">
        <v>163</v>
      </c>
      <c r="D27" s="53"/>
      <c r="E27" s="53"/>
      <c r="F27" s="54"/>
      <c r="G27" s="53"/>
      <c r="H27" s="54"/>
      <c r="I27" s="55"/>
      <c r="J27" s="56" t="s">
        <v>151</v>
      </c>
    </row>
    <row r="28" customFormat="false" ht="81.75" hidden="false" customHeight="true" outlineLevel="0" collapsed="false">
      <c r="A28" s="51" t="s">
        <v>164</v>
      </c>
      <c r="B28" s="51" t="s">
        <v>165</v>
      </c>
      <c r="C28" s="52" t="s">
        <v>166</v>
      </c>
      <c r="D28" s="53"/>
      <c r="E28" s="53"/>
      <c r="F28" s="54"/>
      <c r="G28" s="53"/>
      <c r="H28" s="54"/>
      <c r="I28" s="55"/>
      <c r="J28" s="56" t="s">
        <v>151</v>
      </c>
    </row>
    <row r="29" customFormat="false" ht="69.75" hidden="false" customHeight="true" outlineLevel="0" collapsed="false">
      <c r="A29" s="51" t="s">
        <v>167</v>
      </c>
      <c r="B29" s="51" t="s">
        <v>168</v>
      </c>
      <c r="C29" s="52" t="s">
        <v>169</v>
      </c>
      <c r="D29" s="53"/>
      <c r="E29" s="53"/>
      <c r="F29" s="54"/>
      <c r="G29" s="53"/>
      <c r="H29" s="54"/>
      <c r="I29" s="55"/>
      <c r="J29" s="56" t="s">
        <v>151</v>
      </c>
    </row>
    <row r="30" customFormat="false" ht="117.75" hidden="false" customHeight="true" outlineLevel="0" collapsed="false">
      <c r="A30" s="51" t="s">
        <v>170</v>
      </c>
      <c r="B30" s="51" t="s">
        <v>171</v>
      </c>
      <c r="C30" s="52" t="s">
        <v>172</v>
      </c>
      <c r="D30" s="53"/>
      <c r="E30" s="53"/>
      <c r="F30" s="54"/>
      <c r="G30" s="53"/>
      <c r="H30" s="54"/>
      <c r="I30" s="55"/>
      <c r="J30" s="56" t="s">
        <v>151</v>
      </c>
    </row>
    <row r="31" customFormat="false" ht="165.75" hidden="false" customHeight="true" outlineLevel="0" collapsed="false">
      <c r="A31" s="51" t="s">
        <v>173</v>
      </c>
      <c r="B31" s="51" t="s">
        <v>174</v>
      </c>
      <c r="C31" s="52" t="s">
        <v>175</v>
      </c>
      <c r="D31" s="53"/>
      <c r="E31" s="53"/>
      <c r="F31" s="54"/>
      <c r="G31" s="53"/>
      <c r="H31" s="54"/>
      <c r="I31" s="55"/>
      <c r="J31" s="56" t="s">
        <v>151</v>
      </c>
    </row>
    <row r="32" customFormat="false" ht="19.5" hidden="false" customHeight="true" outlineLevel="0" collapsed="false">
      <c r="A32" s="50" t="s">
        <v>85</v>
      </c>
      <c r="B32" s="50"/>
      <c r="C32" s="50"/>
      <c r="D32" s="50"/>
      <c r="E32" s="50"/>
      <c r="F32" s="50"/>
      <c r="G32" s="50"/>
      <c r="H32" s="50"/>
      <c r="I32" s="50"/>
    </row>
    <row r="33" customFormat="false" ht="309.75" hidden="false" customHeight="true" outlineLevel="0" collapsed="false">
      <c r="A33" s="51" t="s">
        <v>176</v>
      </c>
      <c r="B33" s="51" t="s">
        <v>177</v>
      </c>
      <c r="C33" s="52" t="s">
        <v>178</v>
      </c>
      <c r="D33" s="53"/>
      <c r="E33" s="53"/>
      <c r="F33" s="54"/>
      <c r="G33" s="53"/>
      <c r="H33" s="54"/>
      <c r="I33" s="55"/>
      <c r="J33" s="56" t="s">
        <v>179</v>
      </c>
    </row>
    <row r="34" customFormat="false" ht="261.75" hidden="false" customHeight="true" outlineLevel="0" collapsed="false">
      <c r="A34" s="51" t="s">
        <v>180</v>
      </c>
      <c r="B34" s="51" t="s">
        <v>181</v>
      </c>
      <c r="C34" s="52" t="s">
        <v>182</v>
      </c>
      <c r="D34" s="53"/>
      <c r="E34" s="53"/>
      <c r="F34" s="54"/>
      <c r="G34" s="53"/>
      <c r="H34" s="54"/>
      <c r="I34" s="55"/>
      <c r="J34" s="56" t="s">
        <v>179</v>
      </c>
    </row>
    <row r="35" customFormat="false" ht="19.5" hidden="false" customHeight="true" outlineLevel="0" collapsed="false">
      <c r="A35" s="50" t="s">
        <v>86</v>
      </c>
      <c r="B35" s="50"/>
      <c r="C35" s="50"/>
      <c r="D35" s="50"/>
      <c r="E35" s="50"/>
      <c r="F35" s="50"/>
      <c r="G35" s="50"/>
      <c r="H35" s="50"/>
      <c r="I35" s="50"/>
    </row>
    <row r="36" customFormat="false" ht="225.75" hidden="false" customHeight="true" outlineLevel="0" collapsed="false">
      <c r="A36" s="51" t="s">
        <v>183</v>
      </c>
      <c r="B36" s="51" t="s">
        <v>184</v>
      </c>
      <c r="C36" s="52" t="s">
        <v>185</v>
      </c>
      <c r="D36" s="53"/>
      <c r="E36" s="53"/>
      <c r="F36" s="54"/>
      <c r="G36" s="53"/>
      <c r="H36" s="54"/>
      <c r="I36" s="55"/>
      <c r="J36" s="56" t="s">
        <v>186</v>
      </c>
    </row>
    <row r="37" customFormat="false" ht="153.75" hidden="false" customHeight="true" outlineLevel="0" collapsed="false">
      <c r="A37" s="51" t="s">
        <v>187</v>
      </c>
      <c r="B37" s="51" t="s">
        <v>188</v>
      </c>
      <c r="C37" s="52" t="s">
        <v>189</v>
      </c>
      <c r="D37" s="53"/>
      <c r="E37" s="53"/>
      <c r="F37" s="54"/>
      <c r="G37" s="53"/>
      <c r="H37" s="54"/>
      <c r="I37" s="55"/>
      <c r="J37" s="56" t="s">
        <v>186</v>
      </c>
    </row>
    <row r="38" customFormat="false" ht="93.75" hidden="false" customHeight="true" outlineLevel="0" collapsed="false">
      <c r="A38" s="51" t="s">
        <v>190</v>
      </c>
      <c r="B38" s="51" t="s">
        <v>191</v>
      </c>
      <c r="C38" s="52" t="s">
        <v>192</v>
      </c>
      <c r="D38" s="53"/>
      <c r="E38" s="53"/>
      <c r="F38" s="54"/>
      <c r="G38" s="53"/>
      <c r="H38" s="54"/>
      <c r="I38" s="55"/>
      <c r="J38" s="56" t="s">
        <v>186</v>
      </c>
    </row>
    <row r="39" customFormat="false" ht="177.75" hidden="false" customHeight="true" outlineLevel="0" collapsed="false">
      <c r="A39" s="51" t="s">
        <v>193</v>
      </c>
      <c r="B39" s="51" t="s">
        <v>194</v>
      </c>
      <c r="C39" s="52" t="s">
        <v>195</v>
      </c>
      <c r="D39" s="53"/>
      <c r="E39" s="53"/>
      <c r="F39" s="54"/>
      <c r="G39" s="53"/>
      <c r="H39" s="54"/>
      <c r="I39" s="55"/>
      <c r="J39" s="56" t="s">
        <v>186</v>
      </c>
    </row>
    <row r="40" customFormat="false" ht="57.75" hidden="false" customHeight="true" outlineLevel="0" collapsed="false">
      <c r="A40" s="51" t="s">
        <v>196</v>
      </c>
      <c r="B40" s="51" t="s">
        <v>197</v>
      </c>
      <c r="C40" s="52" t="s">
        <v>198</v>
      </c>
      <c r="D40" s="53"/>
      <c r="E40" s="53"/>
      <c r="F40" s="54"/>
      <c r="G40" s="53"/>
      <c r="H40" s="54"/>
      <c r="I40" s="55"/>
      <c r="J40" s="56" t="s">
        <v>186</v>
      </c>
    </row>
    <row r="41" customFormat="false" ht="213.75" hidden="false" customHeight="true" outlineLevel="0" collapsed="false">
      <c r="A41" s="51" t="s">
        <v>199</v>
      </c>
      <c r="B41" s="51" t="s">
        <v>200</v>
      </c>
      <c r="C41" s="52" t="s">
        <v>201</v>
      </c>
      <c r="D41" s="53"/>
      <c r="E41" s="53"/>
      <c r="F41" s="54"/>
      <c r="G41" s="53"/>
      <c r="H41" s="54"/>
      <c r="I41" s="55"/>
      <c r="J41" s="56" t="s">
        <v>186</v>
      </c>
    </row>
    <row r="42" customFormat="false" ht="165.75" hidden="false" customHeight="true" outlineLevel="0" collapsed="false">
      <c r="A42" s="51" t="s">
        <v>202</v>
      </c>
      <c r="B42" s="51" t="s">
        <v>203</v>
      </c>
      <c r="C42" s="52" t="s">
        <v>204</v>
      </c>
      <c r="D42" s="53"/>
      <c r="E42" s="53"/>
      <c r="F42" s="54"/>
      <c r="G42" s="53"/>
      <c r="H42" s="54"/>
      <c r="I42" s="55"/>
      <c r="J42" s="56" t="s">
        <v>186</v>
      </c>
    </row>
    <row r="43" customFormat="false" ht="19.5" hidden="false" customHeight="true" outlineLevel="0" collapsed="false">
      <c r="A43" s="50" t="s">
        <v>87</v>
      </c>
      <c r="B43" s="50"/>
      <c r="C43" s="50"/>
      <c r="D43" s="50"/>
      <c r="E43" s="50"/>
      <c r="F43" s="50"/>
      <c r="G43" s="50"/>
      <c r="H43" s="50"/>
      <c r="I43" s="50"/>
    </row>
    <row r="44" customFormat="false" ht="105.75" hidden="false" customHeight="true" outlineLevel="0" collapsed="false">
      <c r="A44" s="51" t="s">
        <v>205</v>
      </c>
      <c r="B44" s="51" t="s">
        <v>206</v>
      </c>
      <c r="C44" s="52" t="s">
        <v>207</v>
      </c>
      <c r="D44" s="53"/>
      <c r="E44" s="53"/>
      <c r="F44" s="54"/>
      <c r="G44" s="53"/>
      <c r="H44" s="54"/>
      <c r="I44" s="55"/>
      <c r="J44" s="56" t="s">
        <v>208</v>
      </c>
    </row>
    <row r="45" customFormat="false" ht="213.75" hidden="false" customHeight="true" outlineLevel="0" collapsed="false">
      <c r="A45" s="51" t="s">
        <v>209</v>
      </c>
      <c r="B45" s="51" t="s">
        <v>210</v>
      </c>
      <c r="C45" s="52" t="s">
        <v>211</v>
      </c>
      <c r="D45" s="53"/>
      <c r="E45" s="53"/>
      <c r="F45" s="54"/>
      <c r="G45" s="53"/>
      <c r="H45" s="54"/>
      <c r="I45" s="55"/>
      <c r="J45" s="56" t="s">
        <v>208</v>
      </c>
    </row>
  </sheetData>
  <mergeCells count="9">
    <mergeCell ref="A1:I1"/>
    <mergeCell ref="A2:I2"/>
    <mergeCell ref="A4:I4"/>
    <mergeCell ref="A9:I9"/>
    <mergeCell ref="A13:I13"/>
    <mergeCell ref="A22:I22"/>
    <mergeCell ref="A32:I32"/>
    <mergeCell ref="A35:I35"/>
    <mergeCell ref="A43:I43"/>
  </mergeCells>
  <conditionalFormatting sqref="F4:F45">
    <cfRule type="cellIs" priority="2" operator="equal" aboveAverage="0" equalAverage="0" bottom="0" percent="0" rank="0" text="" dxfId="0">
      <formula>"Conforms"</formula>
    </cfRule>
    <cfRule type="cellIs" priority="3" operator="equal" aboveAverage="0" equalAverage="0" bottom="0" percent="0" rank="0" text="" dxfId="1">
      <formula>"Observation"</formula>
    </cfRule>
    <cfRule type="cellIs" priority="4" operator="equal" aboveAverage="0" equalAverage="0" bottom="0" percent="0" rank="0" text="" dxfId="2">
      <formula>"Minor NC"</formula>
    </cfRule>
    <cfRule type="cellIs" priority="5" operator="equal" aboveAverage="0" equalAverage="0" bottom="0" percent="0" rank="0" text="" dxfId="3">
      <formula>"Major NC"</formula>
    </cfRule>
    <cfRule type="cellIs" priority="6" operator="equal" aboveAverage="0" equalAverage="0" bottom="0" percent="0" rank="0" text="" dxfId="4">
      <formula>"Not Applicable"</formula>
    </cfRule>
  </conditionalFormatting>
  <dataValidations count="1">
    <dataValidation allowBlank="true" errorStyle="stop" operator="between" showDropDown="false" showErrorMessage="false" showInputMessage="false" sqref="F5:F8 F10:F12 F14:F21 F23:F31 F33:F34 F36:F42 F44:F45" type="list">
      <formula1>Lists!$A$2:$A$5</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212</v>
      </c>
      <c r="C1" s="0" t="s">
        <v>213</v>
      </c>
    </row>
    <row r="2" customFormat="false" ht="15" hidden="false" customHeight="false" outlineLevel="0" collapsed="false">
      <c r="A2" s="0" t="s">
        <v>49</v>
      </c>
      <c r="C2" s="0" t="s">
        <v>49</v>
      </c>
    </row>
    <row r="3" customFormat="false" ht="15" hidden="false" customHeight="false" outlineLevel="0" collapsed="false">
      <c r="A3" s="0" t="s">
        <v>51</v>
      </c>
      <c r="C3" s="0" t="s">
        <v>51</v>
      </c>
    </row>
    <row r="4" customFormat="false" ht="15" hidden="false" customHeight="false" outlineLevel="0" collapsed="false">
      <c r="A4" s="0" t="s">
        <v>53</v>
      </c>
      <c r="C4" s="0" t="s">
        <v>53</v>
      </c>
    </row>
    <row r="5" customFormat="false" ht="15" hidden="false" customHeight="false" outlineLevel="0" collapsed="false">
      <c r="A5" s="0" t="s">
        <v>55</v>
      </c>
      <c r="C5" s="0" t="s">
        <v>55</v>
      </c>
    </row>
    <row r="6" customFormat="false" ht="15" hidden="false" customHeight="false" outlineLevel="0" collapsed="false">
      <c r="C6" s="0" t="s">
        <v>214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2026-08-01T11:31:25Z</dcterms:created>
  <dc:creator>Risk Professionals (RiskProfs)</dc:creator>
  <dc:description/>
  <dc:language>en-US</dc:language>
  <cp:lastModifiedBy/>
  <dcterms:modified xsi:type="dcterms:W3CDTF">2026-08-01T11:31:25Z</dcterms:modified>
  <cp:revision>0</cp:revision>
  <dc:subject/>
  <dc:title>ISO 14001:2026 Internal Audit Worksheet</dc:title>
</cp:coreProperties>
</file>

<file path=docProps/custom.xml><?xml version="1.0" encoding="utf-8"?>
<Properties xmlns="http://schemas.openxmlformats.org/officeDocument/2006/custom-properties" xmlns:vt="http://schemas.openxmlformats.org/officeDocument/2006/docPropsVTypes"/>
</file>