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Dashboard" sheetId="3" state="visible" r:id="rId5"/>
    <sheet name="Statement of Applicability" sheetId="4" state="visible" r:id="rId6"/>
    <sheet name="Lists" sheetId="5" state="hidden" r:id="rId7"/>
  </sheets>
  <definedNames>
    <definedName function="false" hidden="false" localSheetId="0" name="_xlnm.Print_Area" vbProcedure="false">Cover!$A$1:$G$35</definedName>
    <definedName function="false" hidden="false" localSheetId="2" name="_xlnm.Print_Area" vbProcedure="false">Dashboard!$A$1:$H$28</definedName>
    <definedName function="false" hidden="false" localSheetId="1" name="_xlnm.Print_Area" vbProcedure="false">Instructions!$A$1:$G$27</definedName>
    <definedName function="false" hidden="false" localSheetId="3" name="_xlnm.Print_Titles" vbProcedure="false">'Statement of Applicability'!$1:$3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<sst xmlns="http://schemas.openxmlformats.org/spreadsheetml/2006/main" count="595" uniqueCount="395">
  <si>
    <t xml:space="preserve">RISK PROFESSIONALS</t>
  </si>
  <si>
    <t xml:space="preserve">Governance  ·  Risk  ·  Compliance</t>
  </si>
  <si>
    <t xml:space="preserve">www.riskprofs.com</t>
  </si>
  <si>
    <t xml:space="preserve">ISO/IEC 27001:2022</t>
  </si>
  <si>
    <t xml:space="preserve">Information Security Management System</t>
  </si>
  <si>
    <t xml:space="preserve">Statement of Applicability (SoA)</t>
  </si>
  <si>
    <t xml:space="preserve">The Statement of Applicability records, for all 93 Annex A controls, whether each control is applicable, the reason for its inclusion or exclusion, and its implementation status. It is a mandatory output of ISO/IEC 27001:2022 clause 6.1.3 d) and a central reference for audit.</t>
  </si>
  <si>
    <t xml:space="preserve">DOCUMENT CONTROL</t>
  </si>
  <si>
    <t xml:space="preserve">Document title</t>
  </si>
  <si>
    <t xml:space="preserve">ISO/IEC 27001:2022 Statement of Applicability</t>
  </si>
  <si>
    <t xml:space="preserve">Reference</t>
  </si>
  <si>
    <t xml:space="preserve">RP-FREE-27001-SOA-01</t>
  </si>
  <si>
    <t xml:space="preserve">Version</t>
  </si>
  <si>
    <t xml:space="preserve">1.0</t>
  </si>
  <si>
    <t xml:space="preserve">Issue date</t>
  </si>
  <si>
    <t xml:space="preserve">Complete on use</t>
  </si>
  <si>
    <t xml:space="preserve">Owner / author</t>
  </si>
  <si>
    <t xml:space="preserve">Risk Professionals</t>
  </si>
  <si>
    <t xml:space="preserve">Classification</t>
  </si>
  <si>
    <t xml:space="preserve">Public – free resource</t>
  </si>
  <si>
    <t xml:space="preserve">Organisation</t>
  </si>
  <si>
    <t xml:space="preserve">Enter organisation name</t>
  </si>
  <si>
    <t xml:space="preserve">Risk assessment reference</t>
  </si>
  <si>
    <t xml:space="preserve">Enter reference to the information security risk assessment</t>
  </si>
  <si>
    <t xml:space="preserve">COPYRIGHT &amp; INTELLECTUAL PROPERTY</t>
  </si>
  <si>
    <t xml:space="preserve">© 2026 Risk Professionals Pty Ltd (RiskProfs). All rights reserved.</t>
  </si>
  <si>
    <t xml:space="preserve">This Statement of Applicability template, including its structure, wording, formatting and accompanying guidance, is the intellectual property of Risk Professionals Pty Ltd and is protected by copyright. It is provided free of charge for your organisation's own internal use in building and maintaining its ISO/IEC 27001:2022 Statement of Applicability.</t>
  </si>
  <si>
    <t xml:space="preserve">You may use and reproduce this template for that internal purpose. You may not sell, sub-licence, rent, rebrand or distribute it or any derivative of it for commercial gain, nor remove any RiskProfs branding or copyright notice, without the prior written consent of Risk Professionals.</t>
  </si>
  <si>
    <t xml:space="preserve">Standard references: Annex A control titles and descriptions are paraphrased and summarised from ISO/IEC 27001:2022 (controls per ISO/IEC 27002:2022) for convenience. They do not reproduce the text of the standard and are not a substitute for it. The official standard is © ISO/IEC and must be obtained from ISO or an authorised reseller.</t>
  </si>
  <si>
    <t xml:space="preserve">Disclaimer: This template provides general information, not legal, regulatory or certification advice. It does not confer certification; certification can only be granted by an accredited certification body.</t>
  </si>
  <si>
    <t xml:space="preserve">How to use this Statement of Applicability</t>
  </si>
  <si>
    <t xml:space="preserve">ISO/IEC 27001:2022  ·  Information &amp; Instructions</t>
  </si>
  <si>
    <t xml:space="preserve">1.  What the SoA is</t>
  </si>
  <si>
    <t xml:space="preserve">The Statement of Applicability (SoA) is a mandatory ISO/IEC 27001:2022 document (clause 6.1.3 d). It lists every Annex A control and records whether it is applicable, why it has been included or excluded, and the status of its implementation. Auditors use the SoA as the map between your risk treatment decisions and the controls you operate, so it must be complete, accurate and kept current.</t>
  </si>
  <si>
    <t xml:space="preserve">Build the SoA from the results of your information security risk assessment and risk treatment (clauses 6.1.2 and 6.1.3). Reference that risk assessment on the Cover sheet. The controls listed here are the Annex A reference set; you may also add any additional controls your organisation has determined.</t>
  </si>
  <si>
    <t xml:space="preserve">2.  Completing each control</t>
  </si>
  <si>
    <t xml:space="preserve">Column</t>
  </si>
  <si>
    <t xml:space="preserve">What to enter</t>
  </si>
  <si>
    <t xml:space="preserve">Applicable</t>
  </si>
  <si>
    <t xml:space="preserve">Select 'Yes' where the control is necessary to treat identified risks or to meet requirements, or 'No' to exclude it.</t>
  </si>
  <si>
    <t xml:space="preserve">Reason for inclusion</t>
  </si>
  <si>
    <t xml:space="preserve">Mark 'X' in each reason that applies: Risk Assessment, Legal / Regulatory, Contractual, or Business / Best practice. Leave blank where a reason does not apply.</t>
  </si>
  <si>
    <t xml:space="preserve">Justification / basis</t>
  </si>
  <si>
    <t xml:space="preserve">State briefly why the control is included, or — for an excluded control — the justification for its exclusion. This column is required for every row.</t>
  </si>
  <si>
    <t xml:space="preserve">Implementation status</t>
  </si>
  <si>
    <t xml:space="preserve">Select Implemented, Partially implemented, Planned, Not implemented, or Not applicable (use 'Not applicable' for excluded controls).</t>
  </si>
  <si>
    <t xml:space="preserve">Evidence / reference</t>
  </si>
  <si>
    <t xml:space="preserve">Reference the policy, procedure, system or record that implements the control.</t>
  </si>
  <si>
    <t xml:space="preserve">Control owner</t>
  </si>
  <si>
    <t xml:space="preserve">Name the person or role accountable for the control.</t>
  </si>
  <si>
    <t xml:space="preserve">Date reviewed</t>
  </si>
  <si>
    <t xml:space="preserve">Enter the date this row was last reviewed.</t>
  </si>
  <si>
    <t xml:space="preserve">3.  Reason codes</t>
  </si>
  <si>
    <t xml:space="preserve">Risk Assessment</t>
  </si>
  <si>
    <t xml:space="preserve">The control is required to treat one or more risks identified in the information security risk assessment.</t>
  </si>
  <si>
    <t xml:space="preserve">Legal / Regulatory</t>
  </si>
  <si>
    <t xml:space="preserve">The control is required to meet a legal, statutory or regulatory obligation.</t>
  </si>
  <si>
    <t xml:space="preserve">Contractual</t>
  </si>
  <si>
    <t xml:space="preserve">The control is required to meet a contractual obligation with a customer, partner or supplier.</t>
  </si>
  <si>
    <t xml:space="preserve">Business / Best practice</t>
  </si>
  <si>
    <t xml:space="preserve">The control is adopted to meet a business requirement or as recognised good practice.</t>
  </si>
  <si>
    <t xml:space="preserve">4.  Reading the dashboard</t>
  </si>
  <si>
    <t xml:space="preserve">The dashboard summarises the SoA automatically: how many controls are applicable or excluded, the implementation coverage across applicable controls, and a breakdown by the four control themes. Use it to track progress toward full implementation and certification readiness.</t>
  </si>
  <si>
    <t xml:space="preserve">© 2026 Risk Professionals Pty Ltd (RiskProfs). Free resource — internal use only. See the Cover sheet for full copyright and IP terms.</t>
  </si>
  <si>
    <t xml:space="preserve">ISO/IEC 27001:2022  ·  Statement of Applicability — Dashboard</t>
  </si>
  <si>
    <t xml:space="preserve">Live summary — updates automatically as you complete the SoA.</t>
  </si>
  <si>
    <t xml:space="preserve">APPLICABLE CONTROLS</t>
  </si>
  <si>
    <t xml:space="preserve">IMPLEMENTATION COVERAGE</t>
  </si>
  <si>
    <t xml:space="preserve">EXCLUDED CONTROLS</t>
  </si>
  <si>
    <t xml:space="preserve">Included in the SoA</t>
  </si>
  <si>
    <t xml:space="preserve">Implemented + half of partial</t>
  </si>
  <si>
    <t xml:space="preserve">Justification required</t>
  </si>
  <si>
    <t xml:space="preserve">IMPLEMENTED</t>
  </si>
  <si>
    <t xml:space="preserve">PARTIALLY / PLANNED</t>
  </si>
  <si>
    <t xml:space="preserve">NOT IMPLEMENTED</t>
  </si>
  <si>
    <t xml:space="preserve">Fully in place</t>
  </si>
  <si>
    <t xml:space="preserve">In progress</t>
  </si>
  <si>
    <t xml:space="preserve">Gap to close</t>
  </si>
  <si>
    <t xml:space="preserve">COVERAGE BY CONTROL THEME</t>
  </si>
  <si>
    <t xml:space="preserve">Theme</t>
  </si>
  <si>
    <t xml:space="preserve">Controls</t>
  </si>
  <si>
    <t xml:space="preserve">Implemented</t>
  </si>
  <si>
    <t xml:space="preserve">Coverage</t>
  </si>
  <si>
    <t xml:space="preserve">Status</t>
  </si>
  <si>
    <t xml:space="preserve">A.5  Organisational controls</t>
  </si>
  <si>
    <t xml:space="preserve">A.6  People controls</t>
  </si>
  <si>
    <t xml:space="preserve">A.7  Physical controls</t>
  </si>
  <si>
    <t xml:space="preserve">A.8  Technological controls</t>
  </si>
  <si>
    <t xml:space="preserve">TOTAL — All controls</t>
  </si>
  <si>
    <t xml:space="preserve">IMPLEMENTATION STATUS DISTRIBUTION</t>
  </si>
  <si>
    <t xml:space="preserve">Count</t>
  </si>
  <si>
    <t xml:space="preserve">Share of applicable</t>
  </si>
  <si>
    <t xml:space="preserve">Partially implemented</t>
  </si>
  <si>
    <t xml:space="preserve">Planned</t>
  </si>
  <si>
    <t xml:space="preserve">Not implemented</t>
  </si>
  <si>
    <t xml:space="preserve">Not applicable</t>
  </si>
  <si>
    <t xml:space="preserve">© 2026 Risk Professionals Pty Ltd (RiskProfs) · www.riskprofs.com · Free resource — internal use only.</t>
  </si>
  <si>
    <t xml:space="preserve">ISO/IEC 27001:2022  ·  Statement of Applicability — Annex A Controls (A.5 to A.8)</t>
  </si>
  <si>
    <t xml:space="preserve">Complete the shaded columns for every control. Mark 'X' against each reason that applies.</t>
  </si>
  <si>
    <t xml:space="preserve">Ref</t>
  </si>
  <si>
    <t xml:space="preserve">Control</t>
  </si>
  <si>
    <t xml:space="preserve">Control description</t>
  </si>
  <si>
    <t xml:space="preserve">Applic-
able</t>
  </si>
  <si>
    <t xml:space="preserve">Risk
assess.</t>
  </si>
  <si>
    <t xml:space="preserve">Legal /
reg.</t>
  </si>
  <si>
    <t xml:space="preserve">Contr-
actual</t>
  </si>
  <si>
    <t xml:space="preserve">Business /
best prac.</t>
  </si>
  <si>
    <t xml:space="preserve">Date
reviewed</t>
  </si>
  <si>
    <t xml:space="preserve">A.5.1</t>
  </si>
  <si>
    <t xml:space="preserve">Policies for information security</t>
  </si>
  <si>
    <t xml:space="preserve">Information security policy and topic-specific policies are defined, approved by management, published, communicated and acknowledged, and reviewed at planned intervals and on significant change.</t>
  </si>
  <si>
    <t xml:space="preserve">Yes</t>
  </si>
  <si>
    <t xml:space="preserve">A.5</t>
  </si>
  <si>
    <t xml:space="preserve">A.5.2</t>
  </si>
  <si>
    <t xml:space="preserve">Information security roles and responsibilities</t>
  </si>
  <si>
    <t xml:space="preserve">Information security roles and responsibilities are defined and allocated according to the organisation's needs.</t>
  </si>
  <si>
    <t xml:space="preserve">A.5.3</t>
  </si>
  <si>
    <t xml:space="preserve">Segregation of duties</t>
  </si>
  <si>
    <t xml:space="preserve">Conflicting duties and conflicting areas of responsibility are segregated.</t>
  </si>
  <si>
    <t xml:space="preserve">A.5.4</t>
  </si>
  <si>
    <t xml:space="preserve">Management responsibilities</t>
  </si>
  <si>
    <t xml:space="preserve">Management requires all personnel to apply information security in accordance with the established policies and procedures.</t>
  </si>
  <si>
    <t xml:space="preserve">A.5.5</t>
  </si>
  <si>
    <t xml:space="preserve">Contact with authorities</t>
  </si>
  <si>
    <t xml:space="preserve">The organisation establishes and maintains contact with relevant authorities.</t>
  </si>
  <si>
    <t xml:space="preserve">A.5.6</t>
  </si>
  <si>
    <t xml:space="preserve">Contact with special interest groups</t>
  </si>
  <si>
    <t xml:space="preserve">The organisation establishes and maintains contact with special interest groups, security forums and professional associations.</t>
  </si>
  <si>
    <t xml:space="preserve">A.5.7</t>
  </si>
  <si>
    <t xml:space="preserve">Threat intelligence</t>
  </si>
  <si>
    <t xml:space="preserve">Information relating to information security threats is collected and analysed to produce threat intelligence.</t>
  </si>
  <si>
    <t xml:space="preserve">A.5.8</t>
  </si>
  <si>
    <t xml:space="preserve">Information security in project management</t>
  </si>
  <si>
    <t xml:space="preserve">Information security is integrated into project management.</t>
  </si>
  <si>
    <t xml:space="preserve">A.5.9</t>
  </si>
  <si>
    <t xml:space="preserve">Inventory of information and other associated assets</t>
  </si>
  <si>
    <t xml:space="preserve">An inventory of information and other associated assets, including owners, is developed and maintained.</t>
  </si>
  <si>
    <t xml:space="preserve">A.5.10</t>
  </si>
  <si>
    <t xml:space="preserve">Acceptable use of information and other associated assets</t>
  </si>
  <si>
    <t xml:space="preserve">Rules for acceptable use and procedures for handling information and other associated assets are identified, documented and implemented.</t>
  </si>
  <si>
    <t xml:space="preserve">A.5.11</t>
  </si>
  <si>
    <t xml:space="preserve">Return of assets</t>
  </si>
  <si>
    <t xml:space="preserve">Personnel and interested parties return all organisational assets in their possession on change or termination of employment, contract or agreement.</t>
  </si>
  <si>
    <t xml:space="preserve">A.5.12</t>
  </si>
  <si>
    <t xml:space="preserve">Classification of information</t>
  </si>
  <si>
    <t xml:space="preserve">Information is classified according to the organisation's information security needs based on confidentiality, integrity, availability and interested-party requirements.</t>
  </si>
  <si>
    <t xml:space="preserve">A.5.13</t>
  </si>
  <si>
    <t xml:space="preserve">Labelling of information</t>
  </si>
  <si>
    <t xml:space="preserve">An appropriate set of procedures for information labelling is developed and implemented in accordance with the classification scheme.</t>
  </si>
  <si>
    <t xml:space="preserve">A.5.14</t>
  </si>
  <si>
    <t xml:space="preserve">Information transfer</t>
  </si>
  <si>
    <t xml:space="preserve">Information transfer rules, procedures or agreements are in place for all types of transfer facilities within the organisation and with external parties.</t>
  </si>
  <si>
    <t xml:space="preserve">A.5.15</t>
  </si>
  <si>
    <t xml:space="preserve">Access control</t>
  </si>
  <si>
    <t xml:space="preserve">Rules to control physical and logical access to information and other associated assets are established and implemented based on business and information security requirements.</t>
  </si>
  <si>
    <t xml:space="preserve">A.5.16</t>
  </si>
  <si>
    <t xml:space="preserve">Identity management</t>
  </si>
  <si>
    <t xml:space="preserve">The full life cycle of identities is managed.</t>
  </si>
  <si>
    <t xml:space="preserve">A.5.17</t>
  </si>
  <si>
    <t xml:space="preserve">Authentication information</t>
  </si>
  <si>
    <t xml:space="preserve">Allocation and management of authentication information is controlled by a management process, including advising personnel on appropriate handling.</t>
  </si>
  <si>
    <t xml:space="preserve">A.5.18</t>
  </si>
  <si>
    <t xml:space="preserve">Access rights</t>
  </si>
  <si>
    <t xml:space="preserve">Access rights to information and other associated assets are provisioned, reviewed, modified and removed in accordance with the access control policy.</t>
  </si>
  <si>
    <t xml:space="preserve">A.5.19</t>
  </si>
  <si>
    <t xml:space="preserve">Information security in supplier relationships</t>
  </si>
  <si>
    <t xml:space="preserve">Processes and procedures are defined and implemented to manage the information security risks associated with the use of suppliers' products or services.</t>
  </si>
  <si>
    <t xml:space="preserve">A.5.20</t>
  </si>
  <si>
    <t xml:space="preserve">Addressing information security within supplier agreements</t>
  </si>
  <si>
    <t xml:space="preserve">Relevant information security requirements are established and agreed with each supplier based on the type of supplier relationship.</t>
  </si>
  <si>
    <t xml:space="preserve">A.5.21</t>
  </si>
  <si>
    <t xml:space="preserve">Managing information security in the ICT supply chain</t>
  </si>
  <si>
    <t xml:space="preserve">Processes and procedures are defined and implemented to manage the information security risks associated with the ICT products and services supply chain.</t>
  </si>
  <si>
    <t xml:space="preserve">A.5.22</t>
  </si>
  <si>
    <t xml:space="preserve">Monitoring, review and change management of supplier services</t>
  </si>
  <si>
    <t xml:space="preserve">The organisation regularly monitors, reviews, evaluates and manages change in supplier information security practices and service delivery.</t>
  </si>
  <si>
    <t xml:space="preserve">A.5.23</t>
  </si>
  <si>
    <t xml:space="preserve">Information security for use of cloud services</t>
  </si>
  <si>
    <t xml:space="preserve">Processes for acquisition, use, management and exit from cloud services are established in accordance with information security requirements.</t>
  </si>
  <si>
    <t xml:space="preserve">A.5.24</t>
  </si>
  <si>
    <t xml:space="preserve">Information security incident management planning and preparation</t>
  </si>
  <si>
    <t xml:space="preserve">The organisation plans and prepares for managing incidents by defining, establishing and communicating incident management processes, roles and responsibilities.</t>
  </si>
  <si>
    <t xml:space="preserve">A.5.25</t>
  </si>
  <si>
    <t xml:space="preserve">Assessment and decision on information security events</t>
  </si>
  <si>
    <t xml:space="preserve">The organisation assesses information security events and decides whether to categorise them as information security incidents.</t>
  </si>
  <si>
    <t xml:space="preserve">A.5.26</t>
  </si>
  <si>
    <t xml:space="preserve">Response to information security incidents</t>
  </si>
  <si>
    <t xml:space="preserve">Information security incidents are responded to in accordance with documented procedures.</t>
  </si>
  <si>
    <t xml:space="preserve">A.5.27</t>
  </si>
  <si>
    <t xml:space="preserve">Learning from information security incidents</t>
  </si>
  <si>
    <t xml:space="preserve">Knowledge gained from incidents is used to strengthen and improve information security controls.</t>
  </si>
  <si>
    <t xml:space="preserve">A.5.28</t>
  </si>
  <si>
    <t xml:space="preserve">Collection of evidence</t>
  </si>
  <si>
    <t xml:space="preserve">The organisation establishes and implements procedures for the identification, collection, acquisition and preservation of evidence related to information security events.</t>
  </si>
  <si>
    <t xml:space="preserve">A.5.29</t>
  </si>
  <si>
    <t xml:space="preserve">Information security during disruption</t>
  </si>
  <si>
    <t xml:space="preserve">The organisation plans how to maintain information security at an appropriate level during disruption.</t>
  </si>
  <si>
    <t xml:space="preserve">A.5.30</t>
  </si>
  <si>
    <t xml:space="preserve">ICT readiness for business continuity</t>
  </si>
  <si>
    <t xml:space="preserve">ICT readiness is planned, implemented, maintained and tested based on business continuity objectives and ICT continuity requirements.</t>
  </si>
  <si>
    <t xml:space="preserve">A.5.31</t>
  </si>
  <si>
    <t xml:space="preserve">Legal, statutory, regulatory and contractual requirements</t>
  </si>
  <si>
    <t xml:space="preserve">Legal, statutory, regulatory and contractual requirements relevant to information security and the approach to meet them are identified, documented and kept up to date.</t>
  </si>
  <si>
    <t xml:space="preserve">A.5.32</t>
  </si>
  <si>
    <t xml:space="preserve">Intellectual property rights</t>
  </si>
  <si>
    <t xml:space="preserve">The organisation implements appropriate procedures to protect intellectual property rights.</t>
  </si>
  <si>
    <t xml:space="preserve">A.5.33</t>
  </si>
  <si>
    <t xml:space="preserve">Protection of records</t>
  </si>
  <si>
    <t xml:space="preserve">Records are protected from loss, destruction, falsification, unauthorised access and unauthorised release.</t>
  </si>
  <si>
    <t xml:space="preserve">A.5.34</t>
  </si>
  <si>
    <t xml:space="preserve">Privacy and protection of PII</t>
  </si>
  <si>
    <t xml:space="preserve">The organisation identifies and meets requirements regarding the preservation of privacy and protection of personally identifiable information per applicable laws, regulations and contracts.</t>
  </si>
  <si>
    <t xml:space="preserve">A.5.35</t>
  </si>
  <si>
    <t xml:space="preserve">Independent review of information security</t>
  </si>
  <si>
    <t xml:space="preserve">The organisation's approach to managing information security is reviewed independently at planned intervals or on significant change.</t>
  </si>
  <si>
    <t xml:space="preserve">A.5.36</t>
  </si>
  <si>
    <t xml:space="preserve">Compliance with policies, rules and standards for information security</t>
  </si>
  <si>
    <t xml:space="preserve">Compliance with the organisation's information security policy, topic-specific policies, rules and standards is regularly reviewed.</t>
  </si>
  <si>
    <t xml:space="preserve">A.5.37</t>
  </si>
  <si>
    <t xml:space="preserve">Documented operating procedures</t>
  </si>
  <si>
    <t xml:space="preserve">Operating procedures for information processing facilities are documented and made available to personnel who need them.</t>
  </si>
  <si>
    <t xml:space="preserve">A.6.1</t>
  </si>
  <si>
    <t xml:space="preserve">Screening</t>
  </si>
  <si>
    <t xml:space="preserve">Background verification checks on candidates to become personnel are carried out prior to joining and on an ongoing basis, proportionate to business requirements, classification and risks.</t>
  </si>
  <si>
    <t xml:space="preserve">A.6</t>
  </si>
  <si>
    <t xml:space="preserve">A.6.2</t>
  </si>
  <si>
    <t xml:space="preserve">Terms and conditions of employment</t>
  </si>
  <si>
    <t xml:space="preserve">Employment contractual agreements state the personnel's and the organisation's responsibilities for information security.</t>
  </si>
  <si>
    <t xml:space="preserve">A.6.3</t>
  </si>
  <si>
    <t xml:space="preserve">Information security awareness, education and training</t>
  </si>
  <si>
    <t xml:space="preserve">Personnel and relevant interested parties receive appropriate awareness, education and training and regular updates on policies and procedures relevant to their role.</t>
  </si>
  <si>
    <t xml:space="preserve">A.6.4</t>
  </si>
  <si>
    <t xml:space="preserve">Disciplinary process</t>
  </si>
  <si>
    <t xml:space="preserve">A disciplinary process is formalised and communicated to take action against personnel and interested parties who have committed an information security policy violation.</t>
  </si>
  <si>
    <t xml:space="preserve">A.6.5</t>
  </si>
  <si>
    <t xml:space="preserve">Responsibilities after termination or change of employment</t>
  </si>
  <si>
    <t xml:space="preserve">Information security responsibilities and duties that remain valid after termination or change of employment are defined, enforced and communicated.</t>
  </si>
  <si>
    <t xml:space="preserve">A.6.6</t>
  </si>
  <si>
    <t xml:space="preserve">Confidentiality or non-disclosure agreements</t>
  </si>
  <si>
    <t xml:space="preserve">Confidentiality or non-disclosure agreements reflecting the organisation's needs are identified, documented, regularly reviewed and signed.</t>
  </si>
  <si>
    <t xml:space="preserve">A.6.7</t>
  </si>
  <si>
    <t xml:space="preserve">Remote working</t>
  </si>
  <si>
    <t xml:space="preserve">Security measures are implemented when personnel are working remotely to protect information accessed, processed or stored outside the organisation's premises.</t>
  </si>
  <si>
    <t xml:space="preserve">A.6.8</t>
  </si>
  <si>
    <t xml:space="preserve">Information security event reporting</t>
  </si>
  <si>
    <t xml:space="preserve">The organisation provides a mechanism for personnel to report observed or suspected information security events through appropriate channels in a timely manner.</t>
  </si>
  <si>
    <t xml:space="preserve">A.7.1</t>
  </si>
  <si>
    <t xml:space="preserve">Physical security perimeters</t>
  </si>
  <si>
    <t xml:space="preserve">Security perimeters are defined and used to protect areas that contain information and other associated assets.</t>
  </si>
  <si>
    <t xml:space="preserve">A.7</t>
  </si>
  <si>
    <t xml:space="preserve">A.7.2</t>
  </si>
  <si>
    <t xml:space="preserve">Physical entry</t>
  </si>
  <si>
    <t xml:space="preserve">Secure areas are protected by appropriate entry controls and access points.</t>
  </si>
  <si>
    <t xml:space="preserve">A.7.3</t>
  </si>
  <si>
    <t xml:space="preserve">Securing offices, rooms and facilities</t>
  </si>
  <si>
    <t xml:space="preserve">Physical security for offices, rooms and facilities is designed and implemented.</t>
  </si>
  <si>
    <t xml:space="preserve">A.7.4</t>
  </si>
  <si>
    <t xml:space="preserve">Physical security monitoring</t>
  </si>
  <si>
    <t xml:space="preserve">Premises are continuously monitored for unauthorised physical access.</t>
  </si>
  <si>
    <t xml:space="preserve">A.7.5</t>
  </si>
  <si>
    <t xml:space="preserve">Protecting against physical and environmental threats</t>
  </si>
  <si>
    <t xml:space="preserve">Protection against physical and environmental threats, such as natural disasters and other intentional or unintentional threats, is designed and implemented.</t>
  </si>
  <si>
    <t xml:space="preserve">A.7.6</t>
  </si>
  <si>
    <t xml:space="preserve">Working in secure areas</t>
  </si>
  <si>
    <t xml:space="preserve">Security measures for working in secure areas are designed and implemented.</t>
  </si>
  <si>
    <t xml:space="preserve">A.7.7</t>
  </si>
  <si>
    <t xml:space="preserve">Clear desk and clear screen</t>
  </si>
  <si>
    <t xml:space="preserve">Clear desk rules for papers and removable storage media and clear screen rules for information processing facilities are defined and enforced.</t>
  </si>
  <si>
    <t xml:space="preserve">A.7.8</t>
  </si>
  <si>
    <t xml:space="preserve">Equipment siting and protection</t>
  </si>
  <si>
    <t xml:space="preserve">Equipment is sited securely and protected.</t>
  </si>
  <si>
    <t xml:space="preserve">A.7.9</t>
  </si>
  <si>
    <t xml:space="preserve">Security of assets off-premises</t>
  </si>
  <si>
    <t xml:space="preserve">Off-site assets are protected.</t>
  </si>
  <si>
    <t xml:space="preserve">A.7.10</t>
  </si>
  <si>
    <t xml:space="preserve">Storage media</t>
  </si>
  <si>
    <t xml:space="preserve">Storage media is managed through its life cycle of acquisition, use, transportation and disposal in accordance with the classification scheme and handling requirements.</t>
  </si>
  <si>
    <t xml:space="preserve">A.7.11</t>
  </si>
  <si>
    <t xml:space="preserve">Supporting utilities</t>
  </si>
  <si>
    <t xml:space="preserve">Information processing facilities are protected from power failures and other disruptions caused by failures in supporting utilities.</t>
  </si>
  <si>
    <t xml:space="preserve">A.7.12</t>
  </si>
  <si>
    <t xml:space="preserve">Cabling security</t>
  </si>
  <si>
    <t xml:space="preserve">Cables carrying power, data or supporting information services are protected from interception, interference or damage.</t>
  </si>
  <si>
    <t xml:space="preserve">A.7.13</t>
  </si>
  <si>
    <t xml:space="preserve">Equipment maintenance</t>
  </si>
  <si>
    <t xml:space="preserve">Equipment is maintained correctly to ensure availability, integrity and confidentiality of information.</t>
  </si>
  <si>
    <t xml:space="preserve">A.7.14</t>
  </si>
  <si>
    <t xml:space="preserve">Secure disposal or re-use of equipment</t>
  </si>
  <si>
    <t xml:space="preserve">Items of equipment containing storage media are verified to ensure that sensitive data and licensed software are removed or securely overwritten prior to disposal or re-use.</t>
  </si>
  <si>
    <t xml:space="preserve">A.8.1</t>
  </si>
  <si>
    <t xml:space="preserve">User endpoint devices</t>
  </si>
  <si>
    <t xml:space="preserve">Information stored on, processed by or accessible via user endpoint devices is protected.</t>
  </si>
  <si>
    <t xml:space="preserve">A.8</t>
  </si>
  <si>
    <t xml:space="preserve">A.8.2</t>
  </si>
  <si>
    <t xml:space="preserve">Privileged access rights</t>
  </si>
  <si>
    <t xml:space="preserve">The allocation and use of privileged access rights are restricted and managed.</t>
  </si>
  <si>
    <t xml:space="preserve">A.8.3</t>
  </si>
  <si>
    <t xml:space="preserve">Information access restriction</t>
  </si>
  <si>
    <t xml:space="preserve">Access to information and other associated assets is restricted in accordance with the established access control policy.</t>
  </si>
  <si>
    <t xml:space="preserve">A.8.4</t>
  </si>
  <si>
    <t xml:space="preserve">Access to source code</t>
  </si>
  <si>
    <t xml:space="preserve">Read and write access to source code, development tools and software libraries is appropriately managed.</t>
  </si>
  <si>
    <t xml:space="preserve">A.8.5</t>
  </si>
  <si>
    <t xml:space="preserve">Secure authentication</t>
  </si>
  <si>
    <t xml:space="preserve">Secure authentication technologies and procedures are implemented based on information access restrictions and the access control policy.</t>
  </si>
  <si>
    <t xml:space="preserve">A.8.6</t>
  </si>
  <si>
    <t xml:space="preserve">Capacity management</t>
  </si>
  <si>
    <t xml:space="preserve">The use of resources is monitored and adjusted in line with current and expected capacity requirements.</t>
  </si>
  <si>
    <t xml:space="preserve">A.8.7</t>
  </si>
  <si>
    <t xml:space="preserve">Protection against malware</t>
  </si>
  <si>
    <t xml:space="preserve">Protection against malware is implemented and supported by appropriate user awareness.</t>
  </si>
  <si>
    <t xml:space="preserve">A.8.8</t>
  </si>
  <si>
    <t xml:space="preserve">Management of technical vulnerabilities</t>
  </si>
  <si>
    <t xml:space="preserve">Information about technical vulnerabilities of information systems in use is obtained, the exposure evaluated and appropriate measures taken.</t>
  </si>
  <si>
    <t xml:space="preserve">A.8.9</t>
  </si>
  <si>
    <t xml:space="preserve">Configuration management</t>
  </si>
  <si>
    <t xml:space="preserve">Configurations, including security configurations, of hardware, software, services and networks are established, documented, implemented, monitored and reviewed.</t>
  </si>
  <si>
    <t xml:space="preserve">A.8.10</t>
  </si>
  <si>
    <t xml:space="preserve">Information deletion</t>
  </si>
  <si>
    <t xml:space="preserve">Information stored in information systems, devices or in any other storage media is deleted when no longer required.</t>
  </si>
  <si>
    <t xml:space="preserve">A.8.11</t>
  </si>
  <si>
    <t xml:space="preserve">Data masking</t>
  </si>
  <si>
    <t xml:space="preserve">Data masking is used in accordance with the topic-specific policy on access control and business requirements, taking applicable legislation into account.</t>
  </si>
  <si>
    <t xml:space="preserve">A.8.12</t>
  </si>
  <si>
    <t xml:space="preserve">Data leakage prevention</t>
  </si>
  <si>
    <t xml:space="preserve">Data leakage prevention measures are applied to systems, networks and any other devices that process, store or transmit sensitive information.</t>
  </si>
  <si>
    <t xml:space="preserve">A.8.13</t>
  </si>
  <si>
    <t xml:space="preserve">Information backup</t>
  </si>
  <si>
    <t xml:space="preserve">Backup copies of information, software and systems are maintained and regularly tested in accordance with the agreed backup policy.</t>
  </si>
  <si>
    <t xml:space="preserve">A.8.14</t>
  </si>
  <si>
    <t xml:space="preserve">Redundancy of information processing facilities</t>
  </si>
  <si>
    <t xml:space="preserve">Information processing facilities are implemented with redundancy sufficient to meet availability requirements.</t>
  </si>
  <si>
    <t xml:space="preserve">A.8.15</t>
  </si>
  <si>
    <t xml:space="preserve">Logging</t>
  </si>
  <si>
    <t xml:space="preserve">Logs that record activities, exceptions, faults and other relevant events are produced, stored, protected and analysed.</t>
  </si>
  <si>
    <t xml:space="preserve">A.8.16</t>
  </si>
  <si>
    <t xml:space="preserve">Monitoring activities</t>
  </si>
  <si>
    <t xml:space="preserve">Networks, systems and applications are monitored for anomalous behaviour and appropriate actions taken to evaluate potential incidents.</t>
  </si>
  <si>
    <t xml:space="preserve">A.8.17</t>
  </si>
  <si>
    <t xml:space="preserve">Clock synchronisation</t>
  </si>
  <si>
    <t xml:space="preserve">The clocks of information processing systems used by the organisation are synchronised to approved time sources.</t>
  </si>
  <si>
    <t xml:space="preserve">A.8.18</t>
  </si>
  <si>
    <t xml:space="preserve">Use of privileged utility programs</t>
  </si>
  <si>
    <t xml:space="preserve">The use of utility programs that can override system and application controls is restricted and tightly controlled.</t>
  </si>
  <si>
    <t xml:space="preserve">A.8.19</t>
  </si>
  <si>
    <t xml:space="preserve">Installation of software on operational systems</t>
  </si>
  <si>
    <t xml:space="preserve">Procedures and measures are implemented to securely manage software installation on operational systems.</t>
  </si>
  <si>
    <t xml:space="preserve">A.8.20</t>
  </si>
  <si>
    <t xml:space="preserve">Networks security</t>
  </si>
  <si>
    <t xml:space="preserve">Networks and network devices are secured, managed and controlled to protect information in systems and applications.</t>
  </si>
  <si>
    <t xml:space="preserve">A.8.21</t>
  </si>
  <si>
    <t xml:space="preserve">Security of network services</t>
  </si>
  <si>
    <t xml:space="preserve">Security mechanisms, service levels and service requirements of network services are identified, implemented and monitored.</t>
  </si>
  <si>
    <t xml:space="preserve">A.8.22</t>
  </si>
  <si>
    <t xml:space="preserve">Segregation of networks</t>
  </si>
  <si>
    <t xml:space="preserve">Groups of information services, users and information systems are segregated in the organisation's networks.</t>
  </si>
  <si>
    <t xml:space="preserve">A.8.23</t>
  </si>
  <si>
    <t xml:space="preserve">Web filtering</t>
  </si>
  <si>
    <t xml:space="preserve">Access to external websites is managed to reduce exposure to malicious content.</t>
  </si>
  <si>
    <t xml:space="preserve">A.8.24</t>
  </si>
  <si>
    <t xml:space="preserve">Use of cryptography</t>
  </si>
  <si>
    <t xml:space="preserve">Rules for the effective use of cryptography, including cryptographic key management, are defined and implemented.</t>
  </si>
  <si>
    <t xml:space="preserve">A.8.25</t>
  </si>
  <si>
    <t xml:space="preserve">Secure development life cycle</t>
  </si>
  <si>
    <t xml:space="preserve">Rules for the secure development of software and systems are established and applied.</t>
  </si>
  <si>
    <t xml:space="preserve">A.8.26</t>
  </si>
  <si>
    <t xml:space="preserve">Application security requirements</t>
  </si>
  <si>
    <t xml:space="preserve">Information security requirements are identified, specified and approved when developing or acquiring applications.</t>
  </si>
  <si>
    <t xml:space="preserve">A.8.27</t>
  </si>
  <si>
    <t xml:space="preserve">Secure system architecture and engineering principles</t>
  </si>
  <si>
    <t xml:space="preserve">Principles for engineering secure systems are established, documented, maintained and applied to any information system development activities.</t>
  </si>
  <si>
    <t xml:space="preserve">A.8.28</t>
  </si>
  <si>
    <t xml:space="preserve">Secure coding</t>
  </si>
  <si>
    <t xml:space="preserve">Secure coding principles are applied to software development.</t>
  </si>
  <si>
    <t xml:space="preserve">A.8.29</t>
  </si>
  <si>
    <t xml:space="preserve">Security testing in development and acceptance</t>
  </si>
  <si>
    <t xml:space="preserve">Security testing processes are defined and implemented in the development life cycle.</t>
  </si>
  <si>
    <t xml:space="preserve">A.8.30</t>
  </si>
  <si>
    <t xml:space="preserve">Outsourced development</t>
  </si>
  <si>
    <t xml:space="preserve">The organisation directs, monitors and reviews the activities related to outsourced system development.</t>
  </si>
  <si>
    <t xml:space="preserve">A.8.31</t>
  </si>
  <si>
    <t xml:space="preserve">Separation of development, test and production environments</t>
  </si>
  <si>
    <t xml:space="preserve">Development, testing and production environments are separated and secured.</t>
  </si>
  <si>
    <t xml:space="preserve">A.8.32</t>
  </si>
  <si>
    <t xml:space="preserve">Change management</t>
  </si>
  <si>
    <t xml:space="preserve">Changes to information processing facilities and information systems are subject to change management procedures.</t>
  </si>
  <si>
    <t xml:space="preserve">A.8.33</t>
  </si>
  <si>
    <t xml:space="preserve">Test information</t>
  </si>
  <si>
    <t xml:space="preserve">Test information is appropriately selected, protected and managed.</t>
  </si>
  <si>
    <t xml:space="preserve">A.8.34</t>
  </si>
  <si>
    <t xml:space="preserve">Protection of information systems during audit testing</t>
  </si>
  <si>
    <t xml:space="preserve">Audit tests and other assurance activities involving assessment of operational systems are planned and agreed between the tester and appropriate management.</t>
  </si>
  <si>
    <t xml:space="preserve">Mark</t>
  </si>
  <si>
    <t xml:space="preserve">X</t>
  </si>
  <si>
    <t xml:space="preserve">No</t>
  </si>
</sst>
</file>

<file path=xl/styles.xml><?xml version="1.0" encoding="utf-8"?>
<styleSheet xmlns="http://schemas.openxmlformats.org/spreadsheetml/2006/main">
  <numFmts count="5">
    <numFmt numFmtId="164" formatCode="General"/>
    <numFmt numFmtId="165" formatCode="0%"/>
    <numFmt numFmtId="166" formatCode="0"/>
    <numFmt numFmtId="167" formatCode="General"/>
    <numFmt numFmtId="168" formatCode="dd\ mmm\ yyyy"/>
  </numFmts>
  <fonts count="36">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30"/>
      <color rgb="FF0E2841"/>
      <name val="Calibri"/>
      <family val="0"/>
      <charset val="1"/>
    </font>
    <font>
      <sz val="15"/>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sz val="8.5"/>
      <color rgb="FF5B6B7A"/>
      <name val="Calibri"/>
      <family val="0"/>
      <charset val="1"/>
    </font>
    <font>
      <b val="true"/>
      <sz val="9"/>
      <color rgb="FFC4943E"/>
      <name val="Calibri"/>
      <family val="0"/>
      <charset val="1"/>
    </font>
    <font>
      <b val="true"/>
      <sz val="26"/>
      <color rgb="FFFFFFFF"/>
      <name val="Calibri"/>
      <family val="0"/>
      <charset val="1"/>
    </font>
    <font>
      <sz val="8.5"/>
      <color rgb="FFC9D3DD"/>
      <name val="Calibri"/>
      <family val="0"/>
      <charset val="1"/>
    </font>
    <font>
      <b val="true"/>
      <sz val="9.5"/>
      <color rgb="FFFFFFFF"/>
      <name val="Calibri"/>
      <family val="0"/>
      <charset val="1"/>
    </font>
    <font>
      <b val="true"/>
      <sz val="9"/>
      <color rgb="FF1A2733"/>
      <name val="Calibri"/>
      <family val="0"/>
      <charset val="1"/>
    </font>
    <font>
      <b val="true"/>
      <sz val="9.5"/>
      <color rgb="FF1A2733"/>
      <name val="Calibri"/>
      <family val="0"/>
      <charset val="1"/>
    </font>
    <font>
      <b val="true"/>
      <sz val="9"/>
      <color rgb="FFFFFFFF"/>
      <name val="Calibri"/>
      <family val="0"/>
      <charset val="1"/>
    </font>
    <font>
      <b val="true"/>
      <sz val="9"/>
      <color rgb="FF1E7A3C"/>
      <name val="Calibri"/>
      <family val="0"/>
      <charset val="1"/>
    </font>
    <font>
      <sz val="9"/>
      <color rgb="FF1A2733"/>
      <name val="Calibri"/>
      <family val="0"/>
      <charset val="1"/>
    </font>
    <font>
      <b val="true"/>
      <sz val="9"/>
      <color rgb="FF97690A"/>
      <name val="Calibri"/>
      <family val="0"/>
      <charset val="1"/>
    </font>
    <font>
      <b val="true"/>
      <sz val="9"/>
      <color rgb="FF2C4C6E"/>
      <name val="Calibri"/>
      <family val="0"/>
      <charset val="1"/>
    </font>
    <font>
      <b val="true"/>
      <sz val="9"/>
      <color rgb="FFB22A2A"/>
      <name val="Calibri"/>
      <family val="0"/>
      <charset val="1"/>
    </font>
    <font>
      <b val="true"/>
      <sz val="9"/>
      <color rgb="FF7A8592"/>
      <name val="Calibri"/>
      <family val="0"/>
      <charset val="1"/>
    </font>
  </fonts>
  <fills count="15">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E4F0E4"/>
      </patternFill>
    </fill>
    <fill>
      <patternFill patternType="solid">
        <fgColor rgb="FFF5E9D2"/>
        <bgColor rgb="FFFBEECB"/>
      </patternFill>
    </fill>
    <fill>
      <patternFill patternType="solid">
        <fgColor rgb="FF1E3D5C"/>
        <bgColor rgb="FF2C4C6E"/>
      </patternFill>
    </fill>
    <fill>
      <patternFill patternType="solid">
        <fgColor rgb="FFFBEFD6"/>
        <bgColor rgb="FFFBEECB"/>
      </patternFill>
    </fill>
    <fill>
      <patternFill patternType="solid">
        <fgColor rgb="FFD8ECDB"/>
        <bgColor rgb="FFE4F0E4"/>
      </patternFill>
    </fill>
    <fill>
      <patternFill patternType="solid">
        <fgColor rgb="FFFBEECB"/>
        <bgColor rgb="FFFBEFD6"/>
      </patternFill>
    </fill>
    <fill>
      <patternFill patternType="solid">
        <fgColor rgb="FFDDE7F2"/>
        <bgColor rgb="FFE4E6E9"/>
      </patternFill>
    </fill>
    <fill>
      <patternFill patternType="solid">
        <fgColor rgb="FFF6DEDE"/>
        <bgColor rgb="FFF5E9D2"/>
      </patternFill>
    </fill>
    <fill>
      <patternFill patternType="solid">
        <fgColor rgb="FFE4E6E9"/>
        <bgColor rgb="FFDDE7F2"/>
      </patternFill>
    </fill>
    <fill>
      <patternFill patternType="solid">
        <fgColor rgb="FF35526E"/>
        <bgColor rgb="FF2C4C6E"/>
      </patternFill>
    </fill>
    <fill>
      <patternFill patternType="solid">
        <fgColor rgb="FFFFFFFF"/>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9" fillId="2" borderId="0" xfId="0" applyFont="true" applyBorder="fals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7"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22" fillId="0" borderId="0" xfId="0" applyFont="true" applyBorder="true" applyAlignment="true" applyProtection="false">
      <alignment horizontal="left" vertical="top" textRotation="0" wrapText="true" indent="0" shrinkToFit="false"/>
      <protection locked="true" hidden="false"/>
    </xf>
    <xf numFmtId="164" fontId="23" fillId="2" borderId="0" xfId="0" applyFont="true" applyBorder="true" applyAlignment="true" applyProtection="false">
      <alignment horizontal="left" vertical="center" textRotation="0" wrapText="fals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5" fontId="24" fillId="2" borderId="0" xfId="0" applyFont="true" applyBorder="true" applyAlignment="true" applyProtection="false">
      <alignment horizontal="left" vertical="center" textRotation="0" wrapText="false" indent="0" shrinkToFit="false"/>
      <protection locked="true" hidden="false"/>
    </xf>
    <xf numFmtId="166" fontId="24" fillId="2" borderId="0" xfId="0" applyFont="true" applyBorder="true" applyAlignment="true" applyProtection="false">
      <alignment horizontal="left" vertical="center" textRotation="0" wrapText="false" indent="0" shrinkToFit="false"/>
      <protection locked="true" hidden="false"/>
    </xf>
    <xf numFmtId="164" fontId="25" fillId="2" borderId="2" xfId="0" applyFont="true" applyBorder="true" applyAlignment="true" applyProtection="false">
      <alignment horizontal="left" vertical="top" textRotation="0" wrapText="false" indent="0" shrinkToFit="false"/>
      <protection locked="true" hidden="false"/>
    </xf>
    <xf numFmtId="164" fontId="26" fillId="2" borderId="1" xfId="0" applyFont="true" applyBorder="true" applyAlignment="true" applyProtection="false">
      <alignment horizontal="left" vertical="center" textRotation="0" wrapText="true" indent="0" shrinkToFit="false"/>
      <protection locked="true" hidden="false"/>
    </xf>
    <xf numFmtId="164" fontId="26" fillId="2"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7" fontId="21" fillId="0" borderId="1" xfId="0" applyFont="true" applyBorder="true" applyAlignment="true" applyProtection="false">
      <alignment horizontal="center" vertical="center" textRotation="0" wrapText="true" indent="0" shrinkToFit="false"/>
      <protection locked="true" hidden="false"/>
    </xf>
    <xf numFmtId="165" fontId="21" fillId="0" borderId="1" xfId="0" applyFont="true" applyBorder="true" applyAlignment="true" applyProtection="false">
      <alignment horizontal="center" vertical="center" textRotation="0" wrapText="true" indent="0" shrinkToFit="false"/>
      <protection locked="true" hidden="false"/>
    </xf>
    <xf numFmtId="164" fontId="27" fillId="0" borderId="1" xfId="0" applyFont="true" applyBorder="true" applyAlignment="true" applyProtection="false">
      <alignment horizontal="center" vertical="center" textRotation="0" wrapText="true" indent="0" shrinkToFit="false"/>
      <protection locked="true" hidden="false"/>
    </xf>
    <xf numFmtId="164" fontId="20" fillId="5" borderId="1" xfId="0" applyFont="true" applyBorder="true" applyAlignment="true" applyProtection="false">
      <alignment horizontal="left" vertical="center" textRotation="0" wrapText="true" indent="0" shrinkToFit="false"/>
      <protection locked="true" hidden="false"/>
    </xf>
    <xf numFmtId="167" fontId="28" fillId="5" borderId="1" xfId="0" applyFont="true" applyBorder="true" applyAlignment="true" applyProtection="false">
      <alignment horizontal="center" vertical="center" textRotation="0" wrapText="true" indent="0" shrinkToFit="false"/>
      <protection locked="true" hidden="false"/>
    </xf>
    <xf numFmtId="165" fontId="28" fillId="5" borderId="1" xfId="0" applyFont="true" applyBorder="true" applyAlignment="true" applyProtection="false">
      <alignment horizontal="center" vertical="center" textRotation="0" wrapText="true" indent="0" shrinkToFit="false"/>
      <protection locked="true" hidden="false"/>
    </xf>
    <xf numFmtId="164" fontId="27" fillId="5" borderId="1" xfId="0" applyFont="true" applyBorder="true" applyAlignment="true" applyProtection="false">
      <alignment horizontal="center" vertical="center" textRotation="0" wrapText="tru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29" fillId="2" borderId="1" xfId="0" applyFont="true" applyBorder="true" applyAlignment="true" applyProtection="false">
      <alignment horizontal="left" vertical="center" textRotation="0" wrapText="false" indent="0" shrinkToFit="false"/>
      <protection locked="true" hidden="false"/>
    </xf>
    <xf numFmtId="164" fontId="29" fillId="2" borderId="1" xfId="0" applyFont="true" applyBorder="true" applyAlignment="true" applyProtection="false">
      <alignment horizontal="center" vertical="center" textRotation="0" wrapText="false" indent="0" shrinkToFit="false"/>
      <protection locked="true" hidden="false"/>
    </xf>
    <xf numFmtId="164" fontId="30" fillId="8" borderId="1" xfId="0" applyFont="true" applyBorder="true" applyAlignment="true" applyProtection="false">
      <alignment horizontal="left" vertical="center" textRotation="0" wrapText="true" indent="0" shrinkToFit="false"/>
      <protection locked="true" hidden="false"/>
    </xf>
    <xf numFmtId="166" fontId="31" fillId="0" borderId="1" xfId="0" applyFont="true" applyBorder="true" applyAlignment="true" applyProtection="false">
      <alignment horizontal="center" vertical="center" textRotation="0" wrapText="false" indent="0" shrinkToFit="false"/>
      <protection locked="true" hidden="false"/>
    </xf>
    <xf numFmtId="165" fontId="31" fillId="0" borderId="1" xfId="0" applyFont="true" applyBorder="true" applyAlignment="true" applyProtection="false">
      <alignment horizontal="center" vertical="center" textRotation="0" wrapText="false" indent="0" shrinkToFit="false"/>
      <protection locked="true" hidden="false"/>
    </xf>
    <xf numFmtId="164" fontId="32" fillId="9" borderId="1" xfId="0" applyFont="true" applyBorder="true" applyAlignment="true" applyProtection="false">
      <alignment horizontal="left" vertical="center" textRotation="0" wrapText="true" indent="0" shrinkToFit="false"/>
      <protection locked="true" hidden="false"/>
    </xf>
    <xf numFmtId="164" fontId="33" fillId="10" borderId="1" xfId="0" applyFont="true" applyBorder="true" applyAlignment="true" applyProtection="false">
      <alignment horizontal="left" vertical="center" textRotation="0" wrapText="true" indent="0" shrinkToFit="false"/>
      <protection locked="true" hidden="false"/>
    </xf>
    <xf numFmtId="164" fontId="34" fillId="11" borderId="1" xfId="0" applyFont="true" applyBorder="true" applyAlignment="true" applyProtection="false">
      <alignment horizontal="left" vertical="center" textRotation="0" wrapText="true" indent="0" shrinkToFit="false"/>
      <protection locked="true" hidden="false"/>
    </xf>
    <xf numFmtId="164" fontId="35" fillId="12" borderId="1" xfId="0" applyFont="true" applyBorder="true" applyAlignment="true" applyProtection="false">
      <alignment horizontal="left" vertical="center" textRotation="0" wrapText="true" indent="0" shrinkToFit="false"/>
      <protection locked="true" hidden="false"/>
    </xf>
    <xf numFmtId="164" fontId="22" fillId="0" borderId="0" xfId="0" applyFont="true" applyBorder="true" applyAlignment="true" applyProtection="false">
      <alignment horizontal="left" vertical="center" textRotation="0" wrapText="false" indent="0" shrinkToFit="false"/>
      <protection locked="true" hidden="false"/>
    </xf>
    <xf numFmtId="164" fontId="29" fillId="2" borderId="3" xfId="0" applyFont="true" applyBorder="true" applyAlignment="true" applyProtection="false">
      <alignment horizontal="center" vertical="center" textRotation="0" wrapText="true" indent="0" shrinkToFit="false"/>
      <protection locked="true" hidden="false"/>
    </xf>
    <xf numFmtId="164" fontId="11" fillId="13" borderId="2" xfId="0" applyFont="true" applyBorder="true" applyAlignment="true" applyProtection="false">
      <alignment horizontal="left" vertical="center" textRotation="0" wrapText="false" indent="0" shrinkToFit="false"/>
      <protection locked="true" hidden="false"/>
    </xf>
    <xf numFmtId="164" fontId="20" fillId="14" borderId="1" xfId="0" applyFont="true" applyBorder="true" applyAlignment="true" applyProtection="false">
      <alignment horizontal="left" vertical="top" textRotation="0" wrapText="true" indent="0" shrinkToFit="false"/>
      <protection locked="true" hidden="false"/>
    </xf>
    <xf numFmtId="164" fontId="31" fillId="14" borderId="1" xfId="0" applyFont="true" applyBorder="true" applyAlignment="true" applyProtection="false">
      <alignment horizontal="left" vertical="top" textRotation="0" wrapText="true" indent="0" shrinkToFit="false"/>
      <protection locked="true" hidden="false"/>
    </xf>
    <xf numFmtId="164" fontId="21" fillId="7" borderId="1" xfId="0" applyFont="true" applyBorder="true" applyAlignment="true" applyProtection="false">
      <alignment horizontal="center" vertical="top" textRotation="0" wrapText="true" indent="0" shrinkToFit="false"/>
      <protection locked="true" hidden="false"/>
    </xf>
    <xf numFmtId="164" fontId="21" fillId="7" borderId="1" xfId="0" applyFont="true" applyBorder="true" applyAlignment="true" applyProtection="false">
      <alignment horizontal="left" vertical="top" textRotation="0" wrapText="true" indent="0" shrinkToFit="false"/>
      <protection locked="true" hidden="false"/>
    </xf>
    <xf numFmtId="168" fontId="21" fillId="7" borderId="1" xfId="0" applyFont="true" applyBorder="true" applyAlignment="true" applyProtection="false">
      <alignment horizontal="center"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ont>
        <name val="Calibri"/>
        <charset val="1"/>
        <family val="0"/>
        <b val="1"/>
        <color rgb="FF1E7A3C"/>
        <sz val="9"/>
      </font>
      <fill>
        <patternFill>
          <bgColor rgb="FFD8ECDB"/>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B22A2A"/>
        <sz val="9"/>
      </font>
      <fill>
        <patternFill>
          <bgColor rgb="FFF6DEDE"/>
        </patternFill>
      </fill>
    </dxf>
    <dxf>
      <font>
        <name val="Calibri"/>
        <charset val="1"/>
        <family val="0"/>
        <b val="1"/>
        <color rgb="FF1E7A3C"/>
        <sz val="9"/>
      </font>
      <fill>
        <patternFill>
          <bgColor rgb="FFE4F0E4"/>
        </patternFill>
      </fill>
    </dxf>
    <dxf>
      <font>
        <name val="Calibri"/>
        <charset val="1"/>
        <family val="0"/>
        <b val="1"/>
        <color rgb="FF2C4C6E"/>
        <sz val="9"/>
      </font>
      <fill>
        <patternFill>
          <bgColor rgb="FFDDE7F2"/>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FFF00"/>
      <rgbColor rgb="FFFF00FF"/>
      <rgbColor rgb="FF00FFFF"/>
      <rgbColor rgb="FF800000"/>
      <rgbColor rgb="FF1E7A3C"/>
      <rgbColor rgb="FF000080"/>
      <rgbColor rgb="FF97690A"/>
      <rgbColor rgb="FF800080"/>
      <rgbColor rgb="FF008080"/>
      <rgbColor rgb="FFD5DAE0"/>
      <rgbColor rgb="FF7A8592"/>
      <rgbColor rgb="FF9999FF"/>
      <rgbColor rgb="FF993366"/>
      <rgbColor rgb="FFFBEFD6"/>
      <rgbColor rgb="FFE4F0E4"/>
      <rgbColor rgb="FF660066"/>
      <rgbColor rgb="FFFF8080"/>
      <rgbColor rgb="FF35526E"/>
      <rgbColor rgb="FFC9D3DD"/>
      <rgbColor rgb="FF000080"/>
      <rgbColor rgb="FFFF00FF"/>
      <rgbColor rgb="FFFFFF00"/>
      <rgbColor rgb="FF00FFFF"/>
      <rgbColor rgb="FF800080"/>
      <rgbColor rgb="FF800000"/>
      <rgbColor rgb="FF008080"/>
      <rgbColor rgb="FF0000FF"/>
      <rgbColor rgb="FF00CCFF"/>
      <rgbColor rgb="FFDDE7F2"/>
      <rgbColor rgb="FFD8ECDB"/>
      <rgbColor rgb="FFFBEECB"/>
      <rgbColor rgb="FFE4E6E9"/>
      <rgbColor rgb="FFF5E9D2"/>
      <rgbColor rgb="FFF2F4F7"/>
      <rgbColor rgb="FFF6DEDE"/>
      <rgbColor rgb="FF3366FF"/>
      <rgbColor rgb="FF33CCCC"/>
      <rgbColor rgb="FF99CC00"/>
      <rgbColor rgb="FFFFCC00"/>
      <rgbColor rgb="FFC4943E"/>
      <rgbColor rgb="FFFF6600"/>
      <rgbColor rgb="FF5B6B7A"/>
      <rgbColor rgb="FF9C7430"/>
      <rgbColor rgb="FF0E2841"/>
      <rgbColor rgb="FF339966"/>
      <rgbColor rgb="FF003300"/>
      <rgbColor rgb="FF1E3D5C"/>
      <rgbColor rgb="FFB22A2A"/>
      <rgbColor rgb="FF993366"/>
      <rgbColor rgb="FF2C4C6E"/>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6.2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2" t="s">
        <v>15</v>
      </c>
      <c r="E23" s="12"/>
      <c r="F23" s="12"/>
    </row>
    <row r="24" customFormat="false" ht="18" hidden="false" customHeight="true" outlineLevel="0" collapsed="false">
      <c r="B24" s="11" t="s">
        <v>16</v>
      </c>
      <c r="C24" s="11"/>
      <c r="D24" s="12" t="s">
        <v>17</v>
      </c>
      <c r="E24" s="12"/>
      <c r="F24" s="12"/>
    </row>
    <row r="25" customFormat="false" ht="18" hidden="false" customHeight="true" outlineLevel="0" collapsed="false">
      <c r="B25" s="11" t="s">
        <v>18</v>
      </c>
      <c r="C25" s="11"/>
      <c r="D25" s="12" t="s">
        <v>19</v>
      </c>
      <c r="E25" s="12"/>
      <c r="F25" s="12"/>
    </row>
    <row r="26" customFormat="false" ht="18" hidden="false" customHeight="true" outlineLevel="0" collapsed="false">
      <c r="B26" s="11" t="s">
        <v>20</v>
      </c>
      <c r="C26" s="11"/>
      <c r="D26" s="12" t="s">
        <v>21</v>
      </c>
      <c r="E26" s="12"/>
      <c r="F26" s="12"/>
    </row>
    <row r="27" customFormat="false" ht="18" hidden="false" customHeight="true" outlineLevel="0" collapsed="false">
      <c r="B27" s="11" t="s">
        <v>22</v>
      </c>
      <c r="C27" s="11"/>
      <c r="D27" s="12" t="s">
        <v>23</v>
      </c>
      <c r="E27" s="12"/>
      <c r="F27" s="12"/>
    </row>
    <row r="29" customFormat="false" ht="19.5" hidden="false" customHeight="true" outlineLevel="0" collapsed="false">
      <c r="B29" s="10" t="s">
        <v>24</v>
      </c>
      <c r="C29" s="10"/>
      <c r="D29" s="10"/>
      <c r="E29" s="10"/>
      <c r="F29" s="10"/>
    </row>
    <row r="30" customFormat="false" ht="15.75" hidden="false" customHeight="true" outlineLevel="0" collapsed="false">
      <c r="B30" s="13" t="s">
        <v>25</v>
      </c>
      <c r="C30" s="13"/>
      <c r="D30" s="13"/>
      <c r="E30" s="13"/>
      <c r="F30" s="13"/>
    </row>
    <row r="31" customFormat="false" ht="55.5" hidden="false" customHeight="true" outlineLevel="0" collapsed="false">
      <c r="B31" s="14" t="s">
        <v>26</v>
      </c>
      <c r="C31" s="14"/>
      <c r="D31" s="14"/>
      <c r="E31" s="14"/>
      <c r="F31" s="14"/>
    </row>
    <row r="32" customFormat="false" ht="42.75" hidden="false" customHeight="true" outlineLevel="0" collapsed="false">
      <c r="B32" s="14" t="s">
        <v>27</v>
      </c>
      <c r="C32" s="14"/>
      <c r="D32" s="14"/>
      <c r="E32" s="14"/>
      <c r="F32" s="14"/>
    </row>
    <row r="33" customFormat="false" ht="55.5" hidden="false" customHeight="true" outlineLevel="0" collapsed="false">
      <c r="B33" s="14" t="s">
        <v>28</v>
      </c>
      <c r="C33" s="14"/>
      <c r="D33" s="14"/>
      <c r="E33" s="14"/>
      <c r="F33" s="14"/>
    </row>
    <row r="34" customFormat="false" ht="42.75" hidden="false" customHeight="true" outlineLevel="0" collapsed="false">
      <c r="B34" s="14" t="s">
        <v>29</v>
      </c>
      <c r="C34" s="14"/>
      <c r="D34" s="14"/>
      <c r="E34" s="14"/>
      <c r="F34" s="14"/>
    </row>
  </sheetData>
  <mergeCells count="31">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9:F29"/>
    <mergeCell ref="B30:F30"/>
    <mergeCell ref="B31:F31"/>
    <mergeCell ref="B32:F32"/>
    <mergeCell ref="B33:F33"/>
    <mergeCell ref="B34:F34"/>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5" t="s">
        <v>30</v>
      </c>
      <c r="B1" s="15"/>
      <c r="C1" s="15"/>
      <c r="D1" s="15"/>
      <c r="E1" s="15"/>
      <c r="F1" s="15"/>
      <c r="G1" s="15"/>
    </row>
    <row r="2" customFormat="false" ht="19.5" hidden="false" customHeight="true" outlineLevel="0" collapsed="false">
      <c r="A2" s="16" t="s">
        <v>31</v>
      </c>
      <c r="B2" s="16"/>
      <c r="C2" s="16"/>
      <c r="D2" s="16"/>
      <c r="E2" s="16"/>
      <c r="F2" s="16"/>
      <c r="G2" s="16"/>
    </row>
    <row r="4" customFormat="false" ht="21.75" hidden="false" customHeight="true" outlineLevel="0" collapsed="false">
      <c r="B4" s="17" t="s">
        <v>32</v>
      </c>
      <c r="C4" s="17"/>
      <c r="D4" s="17"/>
      <c r="E4" s="17"/>
      <c r="F4" s="17"/>
    </row>
    <row r="5" customFormat="false" ht="57.75" hidden="false" customHeight="true" outlineLevel="0" collapsed="false">
      <c r="B5" s="18" t="s">
        <v>33</v>
      </c>
      <c r="C5" s="18"/>
      <c r="D5" s="18"/>
      <c r="E5" s="18"/>
      <c r="F5" s="18"/>
    </row>
    <row r="6" customFormat="false" ht="45" hidden="false" customHeight="true" outlineLevel="0" collapsed="false">
      <c r="B6" s="14" t="s">
        <v>34</v>
      </c>
      <c r="C6" s="14"/>
      <c r="D6" s="14"/>
      <c r="E6" s="14"/>
      <c r="F6" s="14"/>
    </row>
    <row r="8" customFormat="false" ht="21.75" hidden="false" customHeight="true" outlineLevel="0" collapsed="false">
      <c r="B8" s="17" t="s">
        <v>35</v>
      </c>
      <c r="C8" s="17"/>
      <c r="D8" s="17"/>
      <c r="E8" s="17"/>
      <c r="F8" s="17"/>
    </row>
    <row r="9" customFormat="false" ht="18" hidden="false" customHeight="true" outlineLevel="0" collapsed="false">
      <c r="B9" s="19" t="s">
        <v>36</v>
      </c>
      <c r="C9" s="20" t="s">
        <v>37</v>
      </c>
      <c r="D9" s="20"/>
      <c r="E9" s="20"/>
      <c r="F9" s="20"/>
    </row>
    <row r="10" customFormat="false" ht="31.5" hidden="false" customHeight="true" outlineLevel="0" collapsed="false">
      <c r="B10" s="21" t="s">
        <v>38</v>
      </c>
      <c r="C10" s="22" t="s">
        <v>39</v>
      </c>
      <c r="D10" s="22"/>
      <c r="E10" s="22"/>
      <c r="F10" s="22"/>
    </row>
    <row r="11" customFormat="false" ht="31.5" hidden="false" customHeight="true" outlineLevel="0" collapsed="false">
      <c r="B11" s="21" t="s">
        <v>40</v>
      </c>
      <c r="C11" s="22" t="s">
        <v>41</v>
      </c>
      <c r="D11" s="22"/>
      <c r="E11" s="22"/>
      <c r="F11" s="22"/>
    </row>
    <row r="12" customFormat="false" ht="31.5" hidden="false" customHeight="true" outlineLevel="0" collapsed="false">
      <c r="B12" s="21" t="s">
        <v>42</v>
      </c>
      <c r="C12" s="22" t="s">
        <v>43</v>
      </c>
      <c r="D12" s="22"/>
      <c r="E12" s="22"/>
      <c r="F12" s="22"/>
    </row>
    <row r="13" customFormat="false" ht="31.5" hidden="false" customHeight="true" outlineLevel="0" collapsed="false">
      <c r="B13" s="21" t="s">
        <v>44</v>
      </c>
      <c r="C13" s="22" t="s">
        <v>45</v>
      </c>
      <c r="D13" s="22"/>
      <c r="E13" s="22"/>
      <c r="F13" s="22"/>
    </row>
    <row r="14" customFormat="false" ht="25.5" hidden="false" customHeight="true" outlineLevel="0" collapsed="false">
      <c r="B14" s="21" t="s">
        <v>46</v>
      </c>
      <c r="C14" s="22" t="s">
        <v>47</v>
      </c>
      <c r="D14" s="22"/>
      <c r="E14" s="22"/>
      <c r="F14" s="22"/>
    </row>
    <row r="15" customFormat="false" ht="25.5" hidden="false" customHeight="true" outlineLevel="0" collapsed="false">
      <c r="B15" s="21" t="s">
        <v>48</v>
      </c>
      <c r="C15" s="22" t="s">
        <v>49</v>
      </c>
      <c r="D15" s="22"/>
      <c r="E15" s="22"/>
      <c r="F15" s="22"/>
    </row>
    <row r="16" customFormat="false" ht="25.5" hidden="false" customHeight="true" outlineLevel="0" collapsed="false">
      <c r="B16" s="21" t="s">
        <v>50</v>
      </c>
      <c r="C16" s="22" t="s">
        <v>51</v>
      </c>
      <c r="D16" s="22"/>
      <c r="E16" s="22"/>
      <c r="F16" s="22"/>
    </row>
    <row r="18" customFormat="false" ht="21.75" hidden="false" customHeight="true" outlineLevel="0" collapsed="false">
      <c r="B18" s="17" t="s">
        <v>52</v>
      </c>
      <c r="C18" s="17"/>
      <c r="D18" s="17"/>
      <c r="E18" s="17"/>
      <c r="F18" s="17"/>
    </row>
    <row r="19" customFormat="false" ht="31.5" hidden="false" customHeight="true" outlineLevel="0" collapsed="false">
      <c r="B19" s="21" t="s">
        <v>53</v>
      </c>
      <c r="C19" s="22" t="s">
        <v>54</v>
      </c>
      <c r="D19" s="22"/>
      <c r="E19" s="22"/>
      <c r="F19" s="22"/>
    </row>
    <row r="20" customFormat="false" ht="21.75" hidden="false" customHeight="true" outlineLevel="0" collapsed="false">
      <c r="B20" s="21" t="s">
        <v>55</v>
      </c>
      <c r="C20" s="22" t="s">
        <v>56</v>
      </c>
      <c r="D20" s="22"/>
      <c r="E20" s="22"/>
      <c r="F20" s="22"/>
    </row>
    <row r="21" customFormat="false" ht="21.75" hidden="false" customHeight="true" outlineLevel="0" collapsed="false">
      <c r="B21" s="21" t="s">
        <v>57</v>
      </c>
      <c r="C21" s="22" t="s">
        <v>58</v>
      </c>
      <c r="D21" s="22"/>
      <c r="E21" s="22"/>
      <c r="F21" s="22"/>
    </row>
    <row r="22" customFormat="false" ht="21.75" hidden="false" customHeight="true" outlineLevel="0" collapsed="false">
      <c r="B22" s="21" t="s">
        <v>59</v>
      </c>
      <c r="C22" s="22" t="s">
        <v>60</v>
      </c>
      <c r="D22" s="22"/>
      <c r="E22" s="22"/>
      <c r="F22" s="22"/>
    </row>
    <row r="24" customFormat="false" ht="21.75" hidden="false" customHeight="true" outlineLevel="0" collapsed="false">
      <c r="B24" s="17" t="s">
        <v>61</v>
      </c>
      <c r="C24" s="17"/>
      <c r="D24" s="17"/>
      <c r="E24" s="17"/>
      <c r="F24" s="17"/>
    </row>
    <row r="25" customFormat="false" ht="45" hidden="false" customHeight="true" outlineLevel="0" collapsed="false">
      <c r="B25" s="18" t="s">
        <v>62</v>
      </c>
      <c r="C25" s="18"/>
      <c r="D25" s="18"/>
      <c r="E25" s="18"/>
      <c r="F25" s="18"/>
    </row>
    <row r="26" customFormat="false" ht="31.5" hidden="false" customHeight="true" outlineLevel="0" collapsed="false">
      <c r="B26" s="23" t="s">
        <v>63</v>
      </c>
      <c r="C26" s="23"/>
      <c r="D26" s="23"/>
      <c r="E26" s="23"/>
      <c r="F26" s="23"/>
    </row>
  </sheetData>
  <mergeCells count="22">
    <mergeCell ref="A1:G1"/>
    <mergeCell ref="A2:G2"/>
    <mergeCell ref="B4:F4"/>
    <mergeCell ref="B5:F5"/>
    <mergeCell ref="B6:F6"/>
    <mergeCell ref="B8:F8"/>
    <mergeCell ref="C9:F9"/>
    <mergeCell ref="C10:F10"/>
    <mergeCell ref="C11:F11"/>
    <mergeCell ref="C12:F12"/>
    <mergeCell ref="C13:F13"/>
    <mergeCell ref="C14:F14"/>
    <mergeCell ref="C15:F15"/>
    <mergeCell ref="C16:F16"/>
    <mergeCell ref="B18:F18"/>
    <mergeCell ref="C19:F19"/>
    <mergeCell ref="C20:F20"/>
    <mergeCell ref="C21:F21"/>
    <mergeCell ref="C22:F22"/>
    <mergeCell ref="B24:F24"/>
    <mergeCell ref="B25:F25"/>
    <mergeCell ref="B26:F26"/>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2"/>
    <col collapsed="false" customWidth="true" hidden="false" outlineLevel="0" max="4" min="3" style="0" width="12"/>
    <col collapsed="false" customWidth="true" hidden="false" outlineLevel="0" max="6" min="5" style="0" width="14"/>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5" t="s">
        <v>64</v>
      </c>
      <c r="B1" s="15"/>
      <c r="C1" s="15"/>
      <c r="D1" s="15"/>
      <c r="E1" s="15"/>
      <c r="F1" s="15"/>
      <c r="G1" s="15"/>
      <c r="H1" s="15"/>
    </row>
    <row r="2" customFormat="false" ht="19.5" hidden="false" customHeight="true" outlineLevel="0" collapsed="false">
      <c r="A2" s="16" t="s">
        <v>65</v>
      </c>
      <c r="B2" s="16"/>
      <c r="C2" s="16"/>
      <c r="D2" s="16"/>
      <c r="E2" s="16"/>
      <c r="F2" s="16"/>
      <c r="G2" s="16"/>
      <c r="H2" s="16"/>
    </row>
    <row r="4" customFormat="false" ht="15.75" hidden="false" customHeight="true" outlineLevel="0" collapsed="false">
      <c r="B4" s="24" t="s">
        <v>66</v>
      </c>
      <c r="C4" s="24"/>
      <c r="D4" s="24" t="s">
        <v>67</v>
      </c>
      <c r="E4" s="24"/>
      <c r="F4" s="24" t="s">
        <v>68</v>
      </c>
      <c r="G4" s="24"/>
    </row>
    <row r="5" customFormat="false" ht="33.75" hidden="false" customHeight="true" outlineLevel="0" collapsed="false">
      <c r="B5" s="25" t="str">
        <f aca="false">TEXT(COUNTIF('Statement of Applicability'!$D:$D,"Yes"),"0")&amp;" / 93"</f>
        <v>93 / 93</v>
      </c>
      <c r="C5" s="25"/>
      <c r="D5" s="26" t="n">
        <f aca="false">IFERROR((COUNTIF('Statement of Applicability'!$J:$J,"Implemented")+0.5*COUNTIF('Statement of Applicability'!$J:$J,"Partially implemented"))/COUNTIF('Statement of Applicability'!$D:$D,"Yes"),0)</f>
        <v>0</v>
      </c>
      <c r="E5" s="26"/>
      <c r="F5" s="27" t="n">
        <f aca="false">COUNTIF('Statement of Applicability'!$D:$D,"No")</f>
        <v>0</v>
      </c>
      <c r="G5" s="27"/>
    </row>
    <row r="6" customFormat="false" ht="15.75" hidden="false" customHeight="true" outlineLevel="0" collapsed="false">
      <c r="B6" s="28" t="s">
        <v>69</v>
      </c>
      <c r="C6" s="28"/>
      <c r="D6" s="28" t="s">
        <v>70</v>
      </c>
      <c r="E6" s="28"/>
      <c r="F6" s="28" t="s">
        <v>71</v>
      </c>
      <c r="G6" s="28"/>
    </row>
    <row r="8" customFormat="false" ht="15.75" hidden="false" customHeight="true" outlineLevel="0" collapsed="false">
      <c r="B8" s="24" t="s">
        <v>72</v>
      </c>
      <c r="C8" s="24"/>
      <c r="D8" s="24" t="s">
        <v>73</v>
      </c>
      <c r="E8" s="24"/>
      <c r="F8" s="24" t="s">
        <v>74</v>
      </c>
      <c r="G8" s="24"/>
    </row>
    <row r="9" customFormat="false" ht="33.75" hidden="false" customHeight="true" outlineLevel="0" collapsed="false">
      <c r="B9" s="27" t="n">
        <f aca="false">COUNTIF('Statement of Applicability'!$J:$J,"Implemented")</f>
        <v>0</v>
      </c>
      <c r="C9" s="27"/>
      <c r="D9" s="27" t="n">
        <f aca="false">COUNTIF('Statement of Applicability'!$J:$J,"Partially implemented")+COUNTIF('Statement of Applicability'!$J:$J,"Planned")</f>
        <v>0</v>
      </c>
      <c r="E9" s="27"/>
      <c r="F9" s="27" t="n">
        <f aca="false">COUNTIF('Statement of Applicability'!$J:$J,"Not implemented")</f>
        <v>0</v>
      </c>
      <c r="G9" s="27"/>
    </row>
    <row r="10" customFormat="false" ht="15.75" hidden="false" customHeight="true" outlineLevel="0" collapsed="false">
      <c r="B10" s="28" t="s">
        <v>75</v>
      </c>
      <c r="C10" s="28"/>
      <c r="D10" s="28" t="s">
        <v>76</v>
      </c>
      <c r="E10" s="28"/>
      <c r="F10" s="28" t="s">
        <v>77</v>
      </c>
      <c r="G10" s="28"/>
    </row>
    <row r="12" customFormat="false" ht="21.75" hidden="false" customHeight="true" outlineLevel="0" collapsed="false">
      <c r="B12" s="17" t="s">
        <v>78</v>
      </c>
      <c r="C12" s="17"/>
      <c r="D12" s="17"/>
      <c r="E12" s="17"/>
      <c r="F12" s="17"/>
      <c r="G12" s="17"/>
    </row>
    <row r="13" customFormat="false" ht="18" hidden="false" customHeight="true" outlineLevel="0" collapsed="false">
      <c r="B13" s="29" t="s">
        <v>79</v>
      </c>
      <c r="C13" s="30" t="s">
        <v>80</v>
      </c>
      <c r="D13" s="30" t="s">
        <v>38</v>
      </c>
      <c r="E13" s="30" t="s">
        <v>81</v>
      </c>
      <c r="F13" s="30" t="s">
        <v>82</v>
      </c>
      <c r="G13" s="30" t="s">
        <v>83</v>
      </c>
    </row>
    <row r="14" customFormat="false" ht="16.5" hidden="false" customHeight="true" outlineLevel="0" collapsed="false">
      <c r="B14" s="31" t="s">
        <v>84</v>
      </c>
      <c r="C14" s="32" t="n">
        <f aca="false">COUNTIF('Statement of Applicability'!$N:$N,"A.5")</f>
        <v>37</v>
      </c>
      <c r="D14" s="32" t="n">
        <f aca="false">COUNTIFS('Statement of Applicability'!$N:$N,"A.5",'Statement of Applicability'!$D:$D,"Yes")</f>
        <v>37</v>
      </c>
      <c r="E14" s="32" t="n">
        <f aca="false">COUNTIFS('Statement of Applicability'!$N:$N,"A.5",'Statement of Applicability'!$J:$J,"Implemented")</f>
        <v>0</v>
      </c>
      <c r="F14" s="33" t="n">
        <f aca="false">IFERROR((COUNTIFS('Statement of Applicability'!$N:$N,"A.5",'Statement of Applicability'!$J:$J,"Implemented")+0.5*COUNTIFS('Statement of Applicability'!$N:$N,"A.5",'Statement of Applicability'!$J:$J,"Partially implemented"))/COUNTIFS('Statement of Applicability'!$N:$N,"A.5",'Statement of Applicability'!$D:$D,"Yes"),0)</f>
        <v>0</v>
      </c>
      <c r="G14" s="34" t="str">
        <f aca="false">IF(F14&gt;=0.8,"On track",IF(F14&gt;=0.5,"In progress","At risk"))</f>
        <v>At risk</v>
      </c>
    </row>
    <row r="15" customFormat="false" ht="16.5" hidden="false" customHeight="true" outlineLevel="0" collapsed="false">
      <c r="B15" s="31" t="s">
        <v>85</v>
      </c>
      <c r="C15" s="32" t="n">
        <f aca="false">COUNTIF('Statement of Applicability'!$N:$N,"A.6")</f>
        <v>8</v>
      </c>
      <c r="D15" s="32" t="n">
        <f aca="false">COUNTIFS('Statement of Applicability'!$N:$N,"A.6",'Statement of Applicability'!$D:$D,"Yes")</f>
        <v>8</v>
      </c>
      <c r="E15" s="32" t="n">
        <f aca="false">COUNTIFS('Statement of Applicability'!$N:$N,"A.6",'Statement of Applicability'!$J:$J,"Implemented")</f>
        <v>0</v>
      </c>
      <c r="F15" s="33" t="n">
        <f aca="false">IFERROR((COUNTIFS('Statement of Applicability'!$N:$N,"A.6",'Statement of Applicability'!$J:$J,"Implemented")+0.5*COUNTIFS('Statement of Applicability'!$N:$N,"A.6",'Statement of Applicability'!$J:$J,"Partially implemented"))/COUNTIFS('Statement of Applicability'!$N:$N,"A.6",'Statement of Applicability'!$D:$D,"Yes"),0)</f>
        <v>0</v>
      </c>
      <c r="G15" s="34" t="str">
        <f aca="false">IF(F15&gt;=0.8,"On track",IF(F15&gt;=0.5,"In progress","At risk"))</f>
        <v>At risk</v>
      </c>
    </row>
    <row r="16" customFormat="false" ht="16.5" hidden="false" customHeight="true" outlineLevel="0" collapsed="false">
      <c r="B16" s="31" t="s">
        <v>86</v>
      </c>
      <c r="C16" s="32" t="n">
        <f aca="false">COUNTIF('Statement of Applicability'!$N:$N,"A.7")</f>
        <v>14</v>
      </c>
      <c r="D16" s="32" t="n">
        <f aca="false">COUNTIFS('Statement of Applicability'!$N:$N,"A.7",'Statement of Applicability'!$D:$D,"Yes")</f>
        <v>14</v>
      </c>
      <c r="E16" s="32" t="n">
        <f aca="false">COUNTIFS('Statement of Applicability'!$N:$N,"A.7",'Statement of Applicability'!$J:$J,"Implemented")</f>
        <v>0</v>
      </c>
      <c r="F16" s="33" t="n">
        <f aca="false">IFERROR((COUNTIFS('Statement of Applicability'!$N:$N,"A.7",'Statement of Applicability'!$J:$J,"Implemented")+0.5*COUNTIFS('Statement of Applicability'!$N:$N,"A.7",'Statement of Applicability'!$J:$J,"Partially implemented"))/COUNTIFS('Statement of Applicability'!$N:$N,"A.7",'Statement of Applicability'!$D:$D,"Yes"),0)</f>
        <v>0</v>
      </c>
      <c r="G16" s="34" t="str">
        <f aca="false">IF(F16&gt;=0.8,"On track",IF(F16&gt;=0.5,"In progress","At risk"))</f>
        <v>At risk</v>
      </c>
    </row>
    <row r="17" customFormat="false" ht="16.5" hidden="false" customHeight="true" outlineLevel="0" collapsed="false">
      <c r="B17" s="31" t="s">
        <v>87</v>
      </c>
      <c r="C17" s="32" t="n">
        <f aca="false">COUNTIF('Statement of Applicability'!$N:$N,"A.8")</f>
        <v>34</v>
      </c>
      <c r="D17" s="32" t="n">
        <f aca="false">COUNTIFS('Statement of Applicability'!$N:$N,"A.8",'Statement of Applicability'!$D:$D,"Yes")</f>
        <v>34</v>
      </c>
      <c r="E17" s="32" t="n">
        <f aca="false">COUNTIFS('Statement of Applicability'!$N:$N,"A.8",'Statement of Applicability'!$J:$J,"Implemented")</f>
        <v>0</v>
      </c>
      <c r="F17" s="33" t="n">
        <f aca="false">IFERROR((COUNTIFS('Statement of Applicability'!$N:$N,"A.8",'Statement of Applicability'!$J:$J,"Implemented")+0.5*COUNTIFS('Statement of Applicability'!$N:$N,"A.8",'Statement of Applicability'!$J:$J,"Partially implemented"))/COUNTIFS('Statement of Applicability'!$N:$N,"A.8",'Statement of Applicability'!$D:$D,"Yes"),0)</f>
        <v>0</v>
      </c>
      <c r="G17" s="34" t="str">
        <f aca="false">IF(F17&gt;=0.8,"On track",IF(F17&gt;=0.5,"In progress","At risk"))</f>
        <v>At risk</v>
      </c>
    </row>
    <row r="18" customFormat="false" ht="16.5" hidden="false" customHeight="true" outlineLevel="0" collapsed="false">
      <c r="B18" s="35" t="s">
        <v>88</v>
      </c>
      <c r="C18" s="36" t="n">
        <f aca="false">COUNTIF('Statement of Applicability'!$N:$N,"?*")</f>
        <v>93</v>
      </c>
      <c r="D18" s="36" t="n">
        <f aca="false">COUNTIF('Statement of Applicability'!$D:$D,"Yes")</f>
        <v>93</v>
      </c>
      <c r="E18" s="36" t="n">
        <f aca="false">COUNTIF('Statement of Applicability'!$J:$J,"Implemented")</f>
        <v>0</v>
      </c>
      <c r="F18" s="37" t="n">
        <f aca="false">IFERROR((COUNTIF('Statement of Applicability'!$J:$J,"Implemented")+0.5*COUNTIF('Statement of Applicability'!$J:$J,"Partially implemented"))/COUNTIF('Statement of Applicability'!$D:$D,"Yes"),0)</f>
        <v>0</v>
      </c>
      <c r="G18" s="38" t="str">
        <f aca="false">IF(F18&gt;=0.8,"On track",IF(F18&gt;=0.5,"In progress","At risk"))</f>
        <v>At risk</v>
      </c>
    </row>
    <row r="20" customFormat="false" ht="19.5" hidden="false" customHeight="true" outlineLevel="0" collapsed="false">
      <c r="B20" s="39" t="s">
        <v>89</v>
      </c>
      <c r="C20" s="39"/>
      <c r="D20" s="39"/>
      <c r="E20" s="39"/>
      <c r="F20" s="39"/>
      <c r="G20" s="39"/>
    </row>
    <row r="21" customFormat="false" ht="15.75" hidden="false" customHeight="true" outlineLevel="0" collapsed="false">
      <c r="B21" s="40" t="s">
        <v>83</v>
      </c>
      <c r="C21" s="41" t="s">
        <v>90</v>
      </c>
      <c r="D21" s="41"/>
      <c r="E21" s="41" t="s">
        <v>91</v>
      </c>
      <c r="F21" s="41"/>
      <c r="G21" s="41"/>
    </row>
    <row r="22" customFormat="false" ht="15.75" hidden="false" customHeight="true" outlineLevel="0" collapsed="false">
      <c r="B22" s="42" t="s">
        <v>81</v>
      </c>
      <c r="C22" s="43" t="n">
        <f aca="false">COUNTIF('Statement of Applicability'!$J:$J,"Implemented")</f>
        <v>0</v>
      </c>
      <c r="D22" s="43"/>
      <c r="E22" s="44" t="n">
        <f aca="false">IFERROR(COUNTIF('Statement of Applicability'!$J:$J,"Implemented")/COUNTIF('Statement of Applicability'!$D:$D,"Yes"),0)</f>
        <v>0</v>
      </c>
      <c r="F22" s="44"/>
      <c r="G22" s="44"/>
    </row>
    <row r="23" customFormat="false" ht="15.75" hidden="false" customHeight="true" outlineLevel="0" collapsed="false">
      <c r="B23" s="45" t="s">
        <v>92</v>
      </c>
      <c r="C23" s="43" t="n">
        <f aca="false">COUNTIF('Statement of Applicability'!$J:$J,"Partially implemented")</f>
        <v>0</v>
      </c>
      <c r="D23" s="43"/>
      <c r="E23" s="44" t="n">
        <f aca="false">IFERROR(COUNTIF('Statement of Applicability'!$J:$J,"Partially implemented")/COUNTIF('Statement of Applicability'!$D:$D,"Yes"),0)</f>
        <v>0</v>
      </c>
      <c r="F23" s="44"/>
      <c r="G23" s="44"/>
    </row>
    <row r="24" customFormat="false" ht="15.75" hidden="false" customHeight="true" outlineLevel="0" collapsed="false">
      <c r="B24" s="46" t="s">
        <v>93</v>
      </c>
      <c r="C24" s="43" t="n">
        <f aca="false">COUNTIF('Statement of Applicability'!$J:$J,"Planned")</f>
        <v>0</v>
      </c>
      <c r="D24" s="43"/>
      <c r="E24" s="44" t="n">
        <f aca="false">IFERROR(COUNTIF('Statement of Applicability'!$J:$J,"Planned")/COUNTIF('Statement of Applicability'!$D:$D,"Yes"),0)</f>
        <v>0</v>
      </c>
      <c r="F24" s="44"/>
      <c r="G24" s="44"/>
    </row>
    <row r="25" customFormat="false" ht="15.75" hidden="false" customHeight="true" outlineLevel="0" collapsed="false">
      <c r="B25" s="47" t="s">
        <v>94</v>
      </c>
      <c r="C25" s="43" t="n">
        <f aca="false">COUNTIF('Statement of Applicability'!$J:$J,"Not implemented")</f>
        <v>0</v>
      </c>
      <c r="D25" s="43"/>
      <c r="E25" s="44" t="n">
        <f aca="false">IFERROR(COUNTIF('Statement of Applicability'!$J:$J,"Not implemented")/COUNTIF('Statement of Applicability'!$D:$D,"Yes"),0)</f>
        <v>0</v>
      </c>
      <c r="F25" s="44"/>
      <c r="G25" s="44"/>
    </row>
    <row r="26" customFormat="false" ht="15.75" hidden="false" customHeight="true" outlineLevel="0" collapsed="false">
      <c r="B26" s="48" t="s">
        <v>95</v>
      </c>
      <c r="C26" s="43" t="n">
        <f aca="false">COUNTIF('Statement of Applicability'!$J:$J,"Not applicable")</f>
        <v>0</v>
      </c>
      <c r="D26" s="43"/>
      <c r="E26" s="44" t="n">
        <f aca="false">IFERROR(COUNTIF('Statement of Applicability'!$J:$J,"Not applicable")/COUNTIF('Statement of Applicability'!$D:$D,"Yes"),0)</f>
        <v>0</v>
      </c>
      <c r="F26" s="44"/>
      <c r="G26" s="44"/>
    </row>
    <row r="28" customFormat="false" ht="15" hidden="false" customHeight="false" outlineLevel="0" collapsed="false">
      <c r="B28" s="49" t="s">
        <v>96</v>
      </c>
      <c r="C28" s="49"/>
      <c r="D28" s="49"/>
      <c r="E28" s="49"/>
      <c r="F28" s="49"/>
      <c r="G28" s="49"/>
    </row>
  </sheetData>
  <mergeCells count="35">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0:G20"/>
    <mergeCell ref="C21:D21"/>
    <mergeCell ref="E21:G21"/>
    <mergeCell ref="C22:D22"/>
    <mergeCell ref="E22:G22"/>
    <mergeCell ref="C23:D23"/>
    <mergeCell ref="E23:G23"/>
    <mergeCell ref="C24:D24"/>
    <mergeCell ref="E24:G24"/>
    <mergeCell ref="C25:D25"/>
    <mergeCell ref="E25:G25"/>
    <mergeCell ref="C26:D26"/>
    <mergeCell ref="E26:G26"/>
    <mergeCell ref="B28:G28"/>
  </mergeCells>
  <conditionalFormatting sqref="F14:F18">
    <cfRule type="colorScale" priority="2">
      <colorScale>
        <cfvo type="num" val="0"/>
        <cfvo type="num" val="0.5"/>
        <cfvo type="num" val="1"/>
        <color rgb="FFF3B4B4"/>
        <color rgb="FFF6DA9B"/>
        <color rgb="FFADD9B4"/>
      </colorScale>
    </cfRule>
  </conditionalFormatting>
  <conditionalFormatting sqref="G14:G18">
    <cfRule type="cellIs" priority="3" operator="equal" aboveAverage="0" equalAverage="0" bottom="0" percent="0" rank="0" text="" dxfId="0">
      <formula>"On track"</formula>
    </cfRule>
    <cfRule type="cellIs" priority="4" operator="equal" aboveAverage="0" equalAverage="0" bottom="0" percent="0" rank="0" text="" dxfId="1">
      <formula>"In progress"</formula>
    </cfRule>
    <cfRule type="cellIs" priority="5" operator="equal" aboveAverage="0" equalAverage="0" bottom="0" percent="0" rank="0" text="" dxfId="2">
      <formula>"At risk"</formula>
    </cfRule>
  </conditionalFormatting>
  <conditionalFormatting sqref="C22:C26">
    <cfRule type="dataBar" priority="6">
      <dataBar showValue="1" minLength="10" maxLength="90">
        <cfvo type="num" val="0"/>
        <cfvo type="num" val="93"/>
        <color rgb="FFC4943E"/>
      </dataBar>
      <extLst>
        <ext xmlns:x14="http://schemas.microsoft.com/office/spreadsheetml/2009/9/main" uri="{B025F937-C7B1-47D3-B67F-A62EFF666E3E}">
          <x14:id>{D5DF8BFE-71B6-4D51-ACEC-2CC7179FE5AE}</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D5DF8BFE-71B6-4D51-ACEC-2CC7179FE5AE}">
            <x14:dataBar minLength="10" maxLength="90" axisPosition="none" gradient="true">
              <x14:cfvo type="num">
                <xm:f>0</xm:f>
              </x14:cfvo>
              <x14:cfvo type="num">
                <xm:f>93</xm:f>
              </x14:cfvo>
              <x14:negativeFillColor rgb="FFC4943E"/>
              <x14:axisColor rgb="FF000000"/>
            </x14:dataBar>
          </x14:cfRule>
          <xm:sqref>C22:C26</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false"/>
  </sheetPr>
  <dimension ref="A1:N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7"/>
    <col collapsed="false" customWidth="true" hidden="false" outlineLevel="0" max="3" min="3" style="0" width="44"/>
    <col collapsed="false" customWidth="true" hidden="false" outlineLevel="0" max="4" min="4" style="0" width="9"/>
    <col collapsed="false" customWidth="true" hidden="false" outlineLevel="0" max="7" min="5" style="0" width="8"/>
    <col collapsed="false" customWidth="true" hidden="false" outlineLevel="0" max="8" min="8" style="0" width="9"/>
    <col collapsed="false" customWidth="true" hidden="false" outlineLevel="0" max="9" min="9" style="0" width="34"/>
    <col collapsed="false" customWidth="true" hidden="false" outlineLevel="0" max="10" min="10" style="0" width="20"/>
    <col collapsed="false" customWidth="true" hidden="false" outlineLevel="0" max="11" min="11" style="0" width="28"/>
    <col collapsed="false" customWidth="true" hidden="false" outlineLevel="0" max="12" min="12" style="0" width="16"/>
    <col collapsed="false" customWidth="true" hidden="false" outlineLevel="0" max="13" min="13" style="0" width="12"/>
    <col collapsed="false" customWidth="true" hidden="true" outlineLevel="0" max="14" min="14" style="0" width="13"/>
  </cols>
  <sheetData>
    <row r="1" customFormat="false" ht="33.75" hidden="false" customHeight="true" outlineLevel="0" collapsed="false">
      <c r="A1" s="15" t="s">
        <v>97</v>
      </c>
      <c r="B1" s="15"/>
      <c r="C1" s="15"/>
      <c r="D1" s="15"/>
      <c r="E1" s="15"/>
      <c r="F1" s="15"/>
      <c r="G1" s="15"/>
      <c r="H1" s="15"/>
      <c r="I1" s="15"/>
      <c r="J1" s="15"/>
      <c r="K1" s="15"/>
      <c r="L1" s="15"/>
      <c r="M1" s="15"/>
    </row>
    <row r="2" customFormat="false" ht="19.5" hidden="false" customHeight="true" outlineLevel="0" collapsed="false">
      <c r="A2" s="16" t="s">
        <v>98</v>
      </c>
      <c r="B2" s="16"/>
      <c r="C2" s="16"/>
      <c r="D2" s="16"/>
      <c r="E2" s="16"/>
      <c r="F2" s="16"/>
      <c r="G2" s="16"/>
      <c r="H2" s="16"/>
      <c r="I2" s="16"/>
      <c r="J2" s="16"/>
      <c r="K2" s="16"/>
      <c r="L2" s="16"/>
      <c r="M2" s="16"/>
    </row>
    <row r="3" customFormat="false" ht="33.75" hidden="false" customHeight="true" outlineLevel="0" collapsed="false">
      <c r="A3" s="50" t="s">
        <v>99</v>
      </c>
      <c r="B3" s="50" t="s">
        <v>100</v>
      </c>
      <c r="C3" s="50" t="s">
        <v>101</v>
      </c>
      <c r="D3" s="50" t="s">
        <v>102</v>
      </c>
      <c r="E3" s="50" t="s">
        <v>103</v>
      </c>
      <c r="F3" s="50" t="s">
        <v>104</v>
      </c>
      <c r="G3" s="50" t="s">
        <v>105</v>
      </c>
      <c r="H3" s="50" t="s">
        <v>106</v>
      </c>
      <c r="I3" s="50" t="s">
        <v>42</v>
      </c>
      <c r="J3" s="50" t="s">
        <v>44</v>
      </c>
      <c r="K3" s="50" t="s">
        <v>46</v>
      </c>
      <c r="L3" s="50" t="s">
        <v>48</v>
      </c>
      <c r="M3" s="50" t="s">
        <v>107</v>
      </c>
    </row>
    <row r="4" customFormat="false" ht="19.5" hidden="false" customHeight="true" outlineLevel="0" collapsed="false">
      <c r="A4" s="51" t="s">
        <v>84</v>
      </c>
      <c r="B4" s="51"/>
      <c r="C4" s="51"/>
      <c r="D4" s="51"/>
      <c r="E4" s="51"/>
      <c r="F4" s="51"/>
      <c r="G4" s="51"/>
      <c r="H4" s="51"/>
      <c r="I4" s="51"/>
      <c r="J4" s="51"/>
      <c r="K4" s="51"/>
      <c r="L4" s="51"/>
      <c r="M4" s="51"/>
    </row>
    <row r="5" customFormat="false" ht="72.75" hidden="false" customHeight="true" outlineLevel="0" collapsed="false">
      <c r="A5" s="52" t="s">
        <v>108</v>
      </c>
      <c r="B5" s="52" t="s">
        <v>109</v>
      </c>
      <c r="C5" s="53" t="s">
        <v>110</v>
      </c>
      <c r="D5" s="54" t="s">
        <v>111</v>
      </c>
      <c r="E5" s="54"/>
      <c r="F5" s="54"/>
      <c r="G5" s="54"/>
      <c r="H5" s="54"/>
      <c r="I5" s="55"/>
      <c r="J5" s="54"/>
      <c r="K5" s="55"/>
      <c r="L5" s="55"/>
      <c r="M5" s="56"/>
      <c r="N5" s="57" t="s">
        <v>112</v>
      </c>
    </row>
    <row r="6" customFormat="false" ht="46.5" hidden="false" customHeight="true" outlineLevel="0" collapsed="false">
      <c r="A6" s="52" t="s">
        <v>113</v>
      </c>
      <c r="B6" s="52" t="s">
        <v>114</v>
      </c>
      <c r="C6" s="53" t="s">
        <v>115</v>
      </c>
      <c r="D6" s="54" t="s">
        <v>111</v>
      </c>
      <c r="E6" s="54"/>
      <c r="F6" s="54"/>
      <c r="G6" s="54"/>
      <c r="H6" s="54"/>
      <c r="I6" s="55"/>
      <c r="J6" s="54"/>
      <c r="K6" s="55"/>
      <c r="L6" s="55"/>
      <c r="M6" s="56"/>
      <c r="N6" s="57" t="s">
        <v>112</v>
      </c>
    </row>
    <row r="7" customFormat="false" ht="39.75" hidden="false" customHeight="true" outlineLevel="0" collapsed="false">
      <c r="A7" s="52" t="s">
        <v>116</v>
      </c>
      <c r="B7" s="52" t="s">
        <v>117</v>
      </c>
      <c r="C7" s="53" t="s">
        <v>118</v>
      </c>
      <c r="D7" s="54" t="s">
        <v>111</v>
      </c>
      <c r="E7" s="54"/>
      <c r="F7" s="54"/>
      <c r="G7" s="54"/>
      <c r="H7" s="54"/>
      <c r="I7" s="55"/>
      <c r="J7" s="54"/>
      <c r="K7" s="55"/>
      <c r="L7" s="55"/>
      <c r="M7" s="56"/>
      <c r="N7" s="57" t="s">
        <v>112</v>
      </c>
    </row>
    <row r="8" customFormat="false" ht="46.5" hidden="false" customHeight="true" outlineLevel="0" collapsed="false">
      <c r="A8" s="52" t="s">
        <v>119</v>
      </c>
      <c r="B8" s="52" t="s">
        <v>120</v>
      </c>
      <c r="C8" s="53" t="s">
        <v>121</v>
      </c>
      <c r="D8" s="54" t="s">
        <v>111</v>
      </c>
      <c r="E8" s="54"/>
      <c r="F8" s="54"/>
      <c r="G8" s="54"/>
      <c r="H8" s="54"/>
      <c r="I8" s="55"/>
      <c r="J8" s="54"/>
      <c r="K8" s="55"/>
      <c r="L8" s="55"/>
      <c r="M8" s="56"/>
      <c r="N8" s="57" t="s">
        <v>112</v>
      </c>
    </row>
    <row r="9" customFormat="false" ht="39.75" hidden="false" customHeight="true" outlineLevel="0" collapsed="false">
      <c r="A9" s="52" t="s">
        <v>122</v>
      </c>
      <c r="B9" s="52" t="s">
        <v>123</v>
      </c>
      <c r="C9" s="53" t="s">
        <v>124</v>
      </c>
      <c r="D9" s="54" t="s">
        <v>111</v>
      </c>
      <c r="E9" s="54"/>
      <c r="F9" s="54"/>
      <c r="G9" s="54"/>
      <c r="H9" s="54"/>
      <c r="I9" s="55"/>
      <c r="J9" s="54"/>
      <c r="K9" s="55"/>
      <c r="L9" s="55"/>
      <c r="M9" s="56"/>
      <c r="N9" s="57" t="s">
        <v>112</v>
      </c>
    </row>
    <row r="10" customFormat="false" ht="46.5" hidden="false" customHeight="true" outlineLevel="0" collapsed="false">
      <c r="A10" s="52" t="s">
        <v>125</v>
      </c>
      <c r="B10" s="52" t="s">
        <v>126</v>
      </c>
      <c r="C10" s="53" t="s">
        <v>127</v>
      </c>
      <c r="D10" s="54" t="s">
        <v>111</v>
      </c>
      <c r="E10" s="54"/>
      <c r="F10" s="54"/>
      <c r="G10" s="54"/>
      <c r="H10" s="54"/>
      <c r="I10" s="55"/>
      <c r="J10" s="54"/>
      <c r="K10" s="55"/>
      <c r="L10" s="55"/>
      <c r="M10" s="56"/>
      <c r="N10" s="57" t="s">
        <v>112</v>
      </c>
    </row>
    <row r="11" customFormat="false" ht="46.5" hidden="false" customHeight="true" outlineLevel="0" collapsed="false">
      <c r="A11" s="52" t="s">
        <v>128</v>
      </c>
      <c r="B11" s="52" t="s">
        <v>129</v>
      </c>
      <c r="C11" s="53" t="s">
        <v>130</v>
      </c>
      <c r="D11" s="54" t="s">
        <v>111</v>
      </c>
      <c r="E11" s="54"/>
      <c r="F11" s="54"/>
      <c r="G11" s="54"/>
      <c r="H11" s="54"/>
      <c r="I11" s="55"/>
      <c r="J11" s="54"/>
      <c r="K11" s="55"/>
      <c r="L11" s="55"/>
      <c r="M11" s="56"/>
      <c r="N11" s="57" t="s">
        <v>112</v>
      </c>
    </row>
    <row r="12" customFormat="false" ht="39.75" hidden="false" customHeight="true" outlineLevel="0" collapsed="false">
      <c r="A12" s="52" t="s">
        <v>131</v>
      </c>
      <c r="B12" s="52" t="s">
        <v>132</v>
      </c>
      <c r="C12" s="53" t="s">
        <v>133</v>
      </c>
      <c r="D12" s="54" t="s">
        <v>111</v>
      </c>
      <c r="E12" s="54"/>
      <c r="F12" s="54"/>
      <c r="G12" s="54"/>
      <c r="H12" s="54"/>
      <c r="I12" s="55"/>
      <c r="J12" s="54"/>
      <c r="K12" s="55"/>
      <c r="L12" s="55"/>
      <c r="M12" s="56"/>
      <c r="N12" s="57" t="s">
        <v>112</v>
      </c>
    </row>
    <row r="13" customFormat="false" ht="46.5" hidden="false" customHeight="true" outlineLevel="0" collapsed="false">
      <c r="A13" s="52" t="s">
        <v>134</v>
      </c>
      <c r="B13" s="52" t="s">
        <v>135</v>
      </c>
      <c r="C13" s="53" t="s">
        <v>136</v>
      </c>
      <c r="D13" s="54" t="s">
        <v>111</v>
      </c>
      <c r="E13" s="54"/>
      <c r="F13" s="54"/>
      <c r="G13" s="54"/>
      <c r="H13" s="54"/>
      <c r="I13" s="55"/>
      <c r="J13" s="54"/>
      <c r="K13" s="55"/>
      <c r="L13" s="55"/>
      <c r="M13" s="56"/>
      <c r="N13" s="57" t="s">
        <v>112</v>
      </c>
    </row>
    <row r="14" customFormat="false" ht="46.5" hidden="false" customHeight="true" outlineLevel="0" collapsed="false">
      <c r="A14" s="52" t="s">
        <v>137</v>
      </c>
      <c r="B14" s="52" t="s">
        <v>138</v>
      </c>
      <c r="C14" s="53" t="s">
        <v>139</v>
      </c>
      <c r="D14" s="54" t="s">
        <v>111</v>
      </c>
      <c r="E14" s="54"/>
      <c r="F14" s="54"/>
      <c r="G14" s="54"/>
      <c r="H14" s="54"/>
      <c r="I14" s="55"/>
      <c r="J14" s="54"/>
      <c r="K14" s="55"/>
      <c r="L14" s="55"/>
      <c r="M14" s="56"/>
      <c r="N14" s="57" t="s">
        <v>112</v>
      </c>
    </row>
    <row r="15" customFormat="false" ht="60" hidden="false" customHeight="true" outlineLevel="0" collapsed="false">
      <c r="A15" s="52" t="s">
        <v>140</v>
      </c>
      <c r="B15" s="52" t="s">
        <v>141</v>
      </c>
      <c r="C15" s="53" t="s">
        <v>142</v>
      </c>
      <c r="D15" s="54" t="s">
        <v>111</v>
      </c>
      <c r="E15" s="54"/>
      <c r="F15" s="54"/>
      <c r="G15" s="54"/>
      <c r="H15" s="54"/>
      <c r="I15" s="55"/>
      <c r="J15" s="54"/>
      <c r="K15" s="55"/>
      <c r="L15" s="55"/>
      <c r="M15" s="56"/>
      <c r="N15" s="57" t="s">
        <v>112</v>
      </c>
    </row>
    <row r="16" customFormat="false" ht="60" hidden="false" customHeight="true" outlineLevel="0" collapsed="false">
      <c r="A16" s="52" t="s">
        <v>143</v>
      </c>
      <c r="B16" s="52" t="s">
        <v>144</v>
      </c>
      <c r="C16" s="53" t="s">
        <v>145</v>
      </c>
      <c r="D16" s="54" t="s">
        <v>111</v>
      </c>
      <c r="E16" s="54"/>
      <c r="F16" s="54"/>
      <c r="G16" s="54"/>
      <c r="H16" s="54"/>
      <c r="I16" s="55"/>
      <c r="J16" s="54"/>
      <c r="K16" s="55"/>
      <c r="L16" s="55"/>
      <c r="M16" s="56"/>
      <c r="N16" s="57" t="s">
        <v>112</v>
      </c>
    </row>
    <row r="17" customFormat="false" ht="46.5" hidden="false" customHeight="true" outlineLevel="0" collapsed="false">
      <c r="A17" s="52" t="s">
        <v>146</v>
      </c>
      <c r="B17" s="52" t="s">
        <v>147</v>
      </c>
      <c r="C17" s="53" t="s">
        <v>148</v>
      </c>
      <c r="D17" s="54" t="s">
        <v>111</v>
      </c>
      <c r="E17" s="54"/>
      <c r="F17" s="54"/>
      <c r="G17" s="54"/>
      <c r="H17" s="54"/>
      <c r="I17" s="55"/>
      <c r="J17" s="54"/>
      <c r="K17" s="55"/>
      <c r="L17" s="55"/>
      <c r="M17" s="56"/>
      <c r="N17" s="57" t="s">
        <v>112</v>
      </c>
    </row>
    <row r="18" customFormat="false" ht="60" hidden="false" customHeight="true" outlineLevel="0" collapsed="false">
      <c r="A18" s="52" t="s">
        <v>149</v>
      </c>
      <c r="B18" s="52" t="s">
        <v>150</v>
      </c>
      <c r="C18" s="53" t="s">
        <v>151</v>
      </c>
      <c r="D18" s="54" t="s">
        <v>111</v>
      </c>
      <c r="E18" s="54"/>
      <c r="F18" s="54"/>
      <c r="G18" s="54"/>
      <c r="H18" s="54"/>
      <c r="I18" s="55"/>
      <c r="J18" s="54"/>
      <c r="K18" s="55"/>
      <c r="L18" s="55"/>
      <c r="M18" s="56"/>
      <c r="N18" s="57" t="s">
        <v>112</v>
      </c>
    </row>
    <row r="19" customFormat="false" ht="60" hidden="false" customHeight="true" outlineLevel="0" collapsed="false">
      <c r="A19" s="52" t="s">
        <v>152</v>
      </c>
      <c r="B19" s="52" t="s">
        <v>153</v>
      </c>
      <c r="C19" s="53" t="s">
        <v>154</v>
      </c>
      <c r="D19" s="54" t="s">
        <v>111</v>
      </c>
      <c r="E19" s="54"/>
      <c r="F19" s="54"/>
      <c r="G19" s="54"/>
      <c r="H19" s="54"/>
      <c r="I19" s="55"/>
      <c r="J19" s="54"/>
      <c r="K19" s="55"/>
      <c r="L19" s="55"/>
      <c r="M19" s="56"/>
      <c r="N19" s="57" t="s">
        <v>112</v>
      </c>
    </row>
    <row r="20" customFormat="false" ht="39.75" hidden="false" customHeight="true" outlineLevel="0" collapsed="false">
      <c r="A20" s="52" t="s">
        <v>155</v>
      </c>
      <c r="B20" s="52" t="s">
        <v>156</v>
      </c>
      <c r="C20" s="53" t="s">
        <v>157</v>
      </c>
      <c r="D20" s="54" t="s">
        <v>111</v>
      </c>
      <c r="E20" s="54"/>
      <c r="F20" s="54"/>
      <c r="G20" s="54"/>
      <c r="H20" s="54"/>
      <c r="I20" s="55"/>
      <c r="J20" s="54"/>
      <c r="K20" s="55"/>
      <c r="L20" s="55"/>
      <c r="M20" s="56"/>
      <c r="N20" s="57" t="s">
        <v>112</v>
      </c>
    </row>
    <row r="21" customFormat="false" ht="60" hidden="false" customHeight="true" outlineLevel="0" collapsed="false">
      <c r="A21" s="52" t="s">
        <v>158</v>
      </c>
      <c r="B21" s="52" t="s">
        <v>159</v>
      </c>
      <c r="C21" s="53" t="s">
        <v>160</v>
      </c>
      <c r="D21" s="54" t="s">
        <v>111</v>
      </c>
      <c r="E21" s="54"/>
      <c r="F21" s="54"/>
      <c r="G21" s="54"/>
      <c r="H21" s="54"/>
      <c r="I21" s="55"/>
      <c r="J21" s="54"/>
      <c r="K21" s="55"/>
      <c r="L21" s="55"/>
      <c r="M21" s="56"/>
      <c r="N21" s="57" t="s">
        <v>112</v>
      </c>
    </row>
    <row r="22" customFormat="false" ht="60" hidden="false" customHeight="true" outlineLevel="0" collapsed="false">
      <c r="A22" s="52" t="s">
        <v>161</v>
      </c>
      <c r="B22" s="52" t="s">
        <v>162</v>
      </c>
      <c r="C22" s="53" t="s">
        <v>163</v>
      </c>
      <c r="D22" s="54" t="s">
        <v>111</v>
      </c>
      <c r="E22" s="54"/>
      <c r="F22" s="54"/>
      <c r="G22" s="54"/>
      <c r="H22" s="54"/>
      <c r="I22" s="55"/>
      <c r="J22" s="54"/>
      <c r="K22" s="55"/>
      <c r="L22" s="55"/>
      <c r="M22" s="56"/>
      <c r="N22" s="57" t="s">
        <v>112</v>
      </c>
    </row>
    <row r="23" customFormat="false" ht="60" hidden="false" customHeight="true" outlineLevel="0" collapsed="false">
      <c r="A23" s="52" t="s">
        <v>164</v>
      </c>
      <c r="B23" s="52" t="s">
        <v>165</v>
      </c>
      <c r="C23" s="53" t="s">
        <v>166</v>
      </c>
      <c r="D23" s="54" t="s">
        <v>111</v>
      </c>
      <c r="E23" s="54"/>
      <c r="F23" s="54"/>
      <c r="G23" s="54"/>
      <c r="H23" s="54"/>
      <c r="I23" s="55"/>
      <c r="J23" s="54"/>
      <c r="K23" s="55"/>
      <c r="L23" s="55"/>
      <c r="M23" s="56"/>
      <c r="N23" s="57" t="s">
        <v>112</v>
      </c>
    </row>
    <row r="24" customFormat="false" ht="46.5" hidden="false" customHeight="true" outlineLevel="0" collapsed="false">
      <c r="A24" s="52" t="s">
        <v>167</v>
      </c>
      <c r="B24" s="52" t="s">
        <v>168</v>
      </c>
      <c r="C24" s="53" t="s">
        <v>169</v>
      </c>
      <c r="D24" s="54" t="s">
        <v>111</v>
      </c>
      <c r="E24" s="54"/>
      <c r="F24" s="54"/>
      <c r="G24" s="54"/>
      <c r="H24" s="54"/>
      <c r="I24" s="55"/>
      <c r="J24" s="54"/>
      <c r="K24" s="55"/>
      <c r="L24" s="55"/>
      <c r="M24" s="56"/>
      <c r="N24" s="57" t="s">
        <v>112</v>
      </c>
    </row>
    <row r="25" customFormat="false" ht="60" hidden="false" customHeight="true" outlineLevel="0" collapsed="false">
      <c r="A25" s="52" t="s">
        <v>170</v>
      </c>
      <c r="B25" s="52" t="s">
        <v>171</v>
      </c>
      <c r="C25" s="53" t="s">
        <v>172</v>
      </c>
      <c r="D25" s="54" t="s">
        <v>111</v>
      </c>
      <c r="E25" s="54"/>
      <c r="F25" s="54"/>
      <c r="G25" s="54"/>
      <c r="H25" s="54"/>
      <c r="I25" s="55"/>
      <c r="J25" s="54"/>
      <c r="K25" s="55"/>
      <c r="L25" s="55"/>
      <c r="M25" s="56"/>
      <c r="N25" s="57" t="s">
        <v>112</v>
      </c>
    </row>
    <row r="26" customFormat="false" ht="60" hidden="false" customHeight="true" outlineLevel="0" collapsed="false">
      <c r="A26" s="52" t="s">
        <v>173</v>
      </c>
      <c r="B26" s="52" t="s">
        <v>174</v>
      </c>
      <c r="C26" s="53" t="s">
        <v>175</v>
      </c>
      <c r="D26" s="54" t="s">
        <v>111</v>
      </c>
      <c r="E26" s="54"/>
      <c r="F26" s="54"/>
      <c r="G26" s="54"/>
      <c r="H26" s="54"/>
      <c r="I26" s="55"/>
      <c r="J26" s="54"/>
      <c r="K26" s="55"/>
      <c r="L26" s="55"/>
      <c r="M26" s="56"/>
      <c r="N26" s="57" t="s">
        <v>112</v>
      </c>
    </row>
    <row r="27" customFormat="false" ht="60" hidden="false" customHeight="true" outlineLevel="0" collapsed="false">
      <c r="A27" s="52" t="s">
        <v>176</v>
      </c>
      <c r="B27" s="52" t="s">
        <v>177</v>
      </c>
      <c r="C27" s="53" t="s">
        <v>178</v>
      </c>
      <c r="D27" s="54" t="s">
        <v>111</v>
      </c>
      <c r="E27" s="54"/>
      <c r="F27" s="54"/>
      <c r="G27" s="54"/>
      <c r="H27" s="54"/>
      <c r="I27" s="55"/>
      <c r="J27" s="54"/>
      <c r="K27" s="55"/>
      <c r="L27" s="55"/>
      <c r="M27" s="56"/>
      <c r="N27" s="57" t="s">
        <v>112</v>
      </c>
    </row>
    <row r="28" customFormat="false" ht="60" hidden="false" customHeight="true" outlineLevel="0" collapsed="false">
      <c r="A28" s="52" t="s">
        <v>179</v>
      </c>
      <c r="B28" s="52" t="s">
        <v>180</v>
      </c>
      <c r="C28" s="53" t="s">
        <v>181</v>
      </c>
      <c r="D28" s="54" t="s">
        <v>111</v>
      </c>
      <c r="E28" s="54"/>
      <c r="F28" s="54"/>
      <c r="G28" s="54"/>
      <c r="H28" s="54"/>
      <c r="I28" s="55"/>
      <c r="J28" s="54"/>
      <c r="K28" s="55"/>
      <c r="L28" s="55"/>
      <c r="M28" s="56"/>
      <c r="N28" s="57" t="s">
        <v>112</v>
      </c>
    </row>
    <row r="29" customFormat="false" ht="46.5" hidden="false" customHeight="true" outlineLevel="0" collapsed="false">
      <c r="A29" s="52" t="s">
        <v>182</v>
      </c>
      <c r="B29" s="52" t="s">
        <v>183</v>
      </c>
      <c r="C29" s="53" t="s">
        <v>184</v>
      </c>
      <c r="D29" s="54" t="s">
        <v>111</v>
      </c>
      <c r="E29" s="54"/>
      <c r="F29" s="54"/>
      <c r="G29" s="54"/>
      <c r="H29" s="54"/>
      <c r="I29" s="55"/>
      <c r="J29" s="54"/>
      <c r="K29" s="55"/>
      <c r="L29" s="55"/>
      <c r="M29" s="56"/>
      <c r="N29" s="57" t="s">
        <v>112</v>
      </c>
    </row>
    <row r="30" customFormat="false" ht="39.75" hidden="false" customHeight="true" outlineLevel="0" collapsed="false">
      <c r="A30" s="52" t="s">
        <v>185</v>
      </c>
      <c r="B30" s="52" t="s">
        <v>186</v>
      </c>
      <c r="C30" s="53" t="s">
        <v>187</v>
      </c>
      <c r="D30" s="54" t="s">
        <v>111</v>
      </c>
      <c r="E30" s="54"/>
      <c r="F30" s="54"/>
      <c r="G30" s="54"/>
      <c r="H30" s="54"/>
      <c r="I30" s="55"/>
      <c r="J30" s="54"/>
      <c r="K30" s="55"/>
      <c r="L30" s="55"/>
      <c r="M30" s="56"/>
      <c r="N30" s="57" t="s">
        <v>112</v>
      </c>
    </row>
    <row r="31" customFormat="false" ht="46.5" hidden="false" customHeight="true" outlineLevel="0" collapsed="false">
      <c r="A31" s="52" t="s">
        <v>188</v>
      </c>
      <c r="B31" s="52" t="s">
        <v>189</v>
      </c>
      <c r="C31" s="53" t="s">
        <v>190</v>
      </c>
      <c r="D31" s="54" t="s">
        <v>111</v>
      </c>
      <c r="E31" s="54"/>
      <c r="F31" s="54"/>
      <c r="G31" s="54"/>
      <c r="H31" s="54"/>
      <c r="I31" s="55"/>
      <c r="J31" s="54"/>
      <c r="K31" s="55"/>
      <c r="L31" s="55"/>
      <c r="M31" s="56"/>
      <c r="N31" s="57" t="s">
        <v>112</v>
      </c>
    </row>
    <row r="32" customFormat="false" ht="60" hidden="false" customHeight="true" outlineLevel="0" collapsed="false">
      <c r="A32" s="52" t="s">
        <v>191</v>
      </c>
      <c r="B32" s="52" t="s">
        <v>192</v>
      </c>
      <c r="C32" s="53" t="s">
        <v>193</v>
      </c>
      <c r="D32" s="54" t="s">
        <v>111</v>
      </c>
      <c r="E32" s="54"/>
      <c r="F32" s="54"/>
      <c r="G32" s="54"/>
      <c r="H32" s="54"/>
      <c r="I32" s="55"/>
      <c r="J32" s="54"/>
      <c r="K32" s="55"/>
      <c r="L32" s="55"/>
      <c r="M32" s="56"/>
      <c r="N32" s="57" t="s">
        <v>112</v>
      </c>
    </row>
    <row r="33" customFormat="false" ht="46.5" hidden="false" customHeight="true" outlineLevel="0" collapsed="false">
      <c r="A33" s="52" t="s">
        <v>194</v>
      </c>
      <c r="B33" s="52" t="s">
        <v>195</v>
      </c>
      <c r="C33" s="53" t="s">
        <v>196</v>
      </c>
      <c r="D33" s="54" t="s">
        <v>111</v>
      </c>
      <c r="E33" s="54"/>
      <c r="F33" s="54"/>
      <c r="G33" s="54"/>
      <c r="H33" s="54"/>
      <c r="I33" s="55"/>
      <c r="J33" s="54"/>
      <c r="K33" s="55"/>
      <c r="L33" s="55"/>
      <c r="M33" s="56"/>
      <c r="N33" s="57" t="s">
        <v>112</v>
      </c>
    </row>
    <row r="34" customFormat="false" ht="46.5" hidden="false" customHeight="true" outlineLevel="0" collapsed="false">
      <c r="A34" s="52" t="s">
        <v>197</v>
      </c>
      <c r="B34" s="52" t="s">
        <v>198</v>
      </c>
      <c r="C34" s="53" t="s">
        <v>199</v>
      </c>
      <c r="D34" s="54" t="s">
        <v>111</v>
      </c>
      <c r="E34" s="54"/>
      <c r="F34" s="54"/>
      <c r="G34" s="54"/>
      <c r="H34" s="54"/>
      <c r="I34" s="55"/>
      <c r="J34" s="54"/>
      <c r="K34" s="55"/>
      <c r="L34" s="55"/>
      <c r="M34" s="56"/>
      <c r="N34" s="57" t="s">
        <v>112</v>
      </c>
    </row>
    <row r="35" customFormat="false" ht="60" hidden="false" customHeight="true" outlineLevel="0" collapsed="false">
      <c r="A35" s="52" t="s">
        <v>200</v>
      </c>
      <c r="B35" s="52" t="s">
        <v>201</v>
      </c>
      <c r="C35" s="53" t="s">
        <v>202</v>
      </c>
      <c r="D35" s="54" t="s">
        <v>111</v>
      </c>
      <c r="E35" s="54"/>
      <c r="F35" s="54"/>
      <c r="G35" s="54"/>
      <c r="H35" s="54"/>
      <c r="I35" s="55"/>
      <c r="J35" s="54"/>
      <c r="K35" s="55"/>
      <c r="L35" s="55"/>
      <c r="M35" s="56"/>
      <c r="N35" s="57" t="s">
        <v>112</v>
      </c>
    </row>
    <row r="36" customFormat="false" ht="46.5" hidden="false" customHeight="true" outlineLevel="0" collapsed="false">
      <c r="A36" s="52" t="s">
        <v>203</v>
      </c>
      <c r="B36" s="52" t="s">
        <v>204</v>
      </c>
      <c r="C36" s="53" t="s">
        <v>205</v>
      </c>
      <c r="D36" s="54" t="s">
        <v>111</v>
      </c>
      <c r="E36" s="54"/>
      <c r="F36" s="54"/>
      <c r="G36" s="54"/>
      <c r="H36" s="54"/>
      <c r="I36" s="55"/>
      <c r="J36" s="54"/>
      <c r="K36" s="55"/>
      <c r="L36" s="55"/>
      <c r="M36" s="56"/>
      <c r="N36" s="57" t="s">
        <v>112</v>
      </c>
    </row>
    <row r="37" customFormat="false" ht="46.5" hidden="false" customHeight="true" outlineLevel="0" collapsed="false">
      <c r="A37" s="52" t="s">
        <v>206</v>
      </c>
      <c r="B37" s="52" t="s">
        <v>207</v>
      </c>
      <c r="C37" s="53" t="s">
        <v>208</v>
      </c>
      <c r="D37" s="54" t="s">
        <v>111</v>
      </c>
      <c r="E37" s="54"/>
      <c r="F37" s="54"/>
      <c r="G37" s="54"/>
      <c r="H37" s="54"/>
      <c r="I37" s="55"/>
      <c r="J37" s="54"/>
      <c r="K37" s="55"/>
      <c r="L37" s="55"/>
      <c r="M37" s="56"/>
      <c r="N37" s="57" t="s">
        <v>112</v>
      </c>
    </row>
    <row r="38" customFormat="false" ht="72.75" hidden="false" customHeight="true" outlineLevel="0" collapsed="false">
      <c r="A38" s="52" t="s">
        <v>209</v>
      </c>
      <c r="B38" s="52" t="s">
        <v>210</v>
      </c>
      <c r="C38" s="53" t="s">
        <v>211</v>
      </c>
      <c r="D38" s="54" t="s">
        <v>111</v>
      </c>
      <c r="E38" s="54"/>
      <c r="F38" s="54"/>
      <c r="G38" s="54"/>
      <c r="H38" s="54"/>
      <c r="I38" s="55"/>
      <c r="J38" s="54"/>
      <c r="K38" s="55"/>
      <c r="L38" s="55"/>
      <c r="M38" s="56"/>
      <c r="N38" s="57" t="s">
        <v>112</v>
      </c>
    </row>
    <row r="39" customFormat="false" ht="46.5" hidden="false" customHeight="true" outlineLevel="0" collapsed="false">
      <c r="A39" s="52" t="s">
        <v>212</v>
      </c>
      <c r="B39" s="52" t="s">
        <v>213</v>
      </c>
      <c r="C39" s="53" t="s">
        <v>214</v>
      </c>
      <c r="D39" s="54" t="s">
        <v>111</v>
      </c>
      <c r="E39" s="54"/>
      <c r="F39" s="54"/>
      <c r="G39" s="54"/>
      <c r="H39" s="54"/>
      <c r="I39" s="55"/>
      <c r="J39" s="54"/>
      <c r="K39" s="55"/>
      <c r="L39" s="55"/>
      <c r="M39" s="56"/>
      <c r="N39" s="57" t="s">
        <v>112</v>
      </c>
    </row>
    <row r="40" customFormat="false" ht="46.5" hidden="false" customHeight="true" outlineLevel="0" collapsed="false">
      <c r="A40" s="52" t="s">
        <v>215</v>
      </c>
      <c r="B40" s="52" t="s">
        <v>216</v>
      </c>
      <c r="C40" s="53" t="s">
        <v>217</v>
      </c>
      <c r="D40" s="54" t="s">
        <v>111</v>
      </c>
      <c r="E40" s="54"/>
      <c r="F40" s="54"/>
      <c r="G40" s="54"/>
      <c r="H40" s="54"/>
      <c r="I40" s="55"/>
      <c r="J40" s="54"/>
      <c r="K40" s="55"/>
      <c r="L40" s="55"/>
      <c r="M40" s="56"/>
      <c r="N40" s="57" t="s">
        <v>112</v>
      </c>
    </row>
    <row r="41" customFormat="false" ht="46.5" hidden="false" customHeight="true" outlineLevel="0" collapsed="false">
      <c r="A41" s="52" t="s">
        <v>218</v>
      </c>
      <c r="B41" s="52" t="s">
        <v>219</v>
      </c>
      <c r="C41" s="53" t="s">
        <v>220</v>
      </c>
      <c r="D41" s="54" t="s">
        <v>111</v>
      </c>
      <c r="E41" s="54"/>
      <c r="F41" s="54"/>
      <c r="G41" s="54"/>
      <c r="H41" s="54"/>
      <c r="I41" s="55"/>
      <c r="J41" s="54"/>
      <c r="K41" s="55"/>
      <c r="L41" s="55"/>
      <c r="M41" s="56"/>
      <c r="N41" s="57" t="s">
        <v>112</v>
      </c>
    </row>
    <row r="42" customFormat="false" ht="19.5" hidden="false" customHeight="true" outlineLevel="0" collapsed="false">
      <c r="A42" s="51" t="s">
        <v>85</v>
      </c>
      <c r="B42" s="51"/>
      <c r="C42" s="51"/>
      <c r="D42" s="51"/>
      <c r="E42" s="51"/>
      <c r="F42" s="51"/>
      <c r="G42" s="51"/>
      <c r="H42" s="51"/>
      <c r="I42" s="51"/>
      <c r="J42" s="51"/>
      <c r="K42" s="51"/>
      <c r="L42" s="51"/>
      <c r="M42" s="51"/>
    </row>
    <row r="43" customFormat="false" ht="72.75" hidden="false" customHeight="true" outlineLevel="0" collapsed="false">
      <c r="A43" s="52" t="s">
        <v>221</v>
      </c>
      <c r="B43" s="52" t="s">
        <v>222</v>
      </c>
      <c r="C43" s="53" t="s">
        <v>223</v>
      </c>
      <c r="D43" s="54" t="s">
        <v>111</v>
      </c>
      <c r="E43" s="54"/>
      <c r="F43" s="54"/>
      <c r="G43" s="54"/>
      <c r="H43" s="54"/>
      <c r="I43" s="55"/>
      <c r="J43" s="54"/>
      <c r="K43" s="55"/>
      <c r="L43" s="55"/>
      <c r="M43" s="56"/>
      <c r="N43" s="57" t="s">
        <v>224</v>
      </c>
    </row>
    <row r="44" customFormat="false" ht="46.5" hidden="false" customHeight="true" outlineLevel="0" collapsed="false">
      <c r="A44" s="52" t="s">
        <v>225</v>
      </c>
      <c r="B44" s="52" t="s">
        <v>226</v>
      </c>
      <c r="C44" s="53" t="s">
        <v>227</v>
      </c>
      <c r="D44" s="54" t="s">
        <v>111</v>
      </c>
      <c r="E44" s="54"/>
      <c r="F44" s="54"/>
      <c r="G44" s="54"/>
      <c r="H44" s="54"/>
      <c r="I44" s="55"/>
      <c r="J44" s="54"/>
      <c r="K44" s="55"/>
      <c r="L44" s="55"/>
      <c r="M44" s="56"/>
      <c r="N44" s="57" t="s">
        <v>224</v>
      </c>
    </row>
    <row r="45" customFormat="false" ht="60" hidden="false" customHeight="true" outlineLevel="0" collapsed="false">
      <c r="A45" s="52" t="s">
        <v>228</v>
      </c>
      <c r="B45" s="52" t="s">
        <v>229</v>
      </c>
      <c r="C45" s="53" t="s">
        <v>230</v>
      </c>
      <c r="D45" s="54" t="s">
        <v>111</v>
      </c>
      <c r="E45" s="54"/>
      <c r="F45" s="54"/>
      <c r="G45" s="54"/>
      <c r="H45" s="54"/>
      <c r="I45" s="55"/>
      <c r="J45" s="54"/>
      <c r="K45" s="55"/>
      <c r="L45" s="55"/>
      <c r="M45" s="56"/>
      <c r="N45" s="57" t="s">
        <v>224</v>
      </c>
    </row>
    <row r="46" customFormat="false" ht="60" hidden="false" customHeight="true" outlineLevel="0" collapsed="false">
      <c r="A46" s="52" t="s">
        <v>231</v>
      </c>
      <c r="B46" s="52" t="s">
        <v>232</v>
      </c>
      <c r="C46" s="53" t="s">
        <v>233</v>
      </c>
      <c r="D46" s="54" t="s">
        <v>111</v>
      </c>
      <c r="E46" s="54"/>
      <c r="F46" s="54"/>
      <c r="G46" s="54"/>
      <c r="H46" s="54"/>
      <c r="I46" s="55"/>
      <c r="J46" s="54"/>
      <c r="K46" s="55"/>
      <c r="L46" s="55"/>
      <c r="M46" s="56"/>
      <c r="N46" s="57" t="s">
        <v>224</v>
      </c>
    </row>
    <row r="47" customFormat="false" ht="60" hidden="false" customHeight="true" outlineLevel="0" collapsed="false">
      <c r="A47" s="52" t="s">
        <v>234</v>
      </c>
      <c r="B47" s="52" t="s">
        <v>235</v>
      </c>
      <c r="C47" s="53" t="s">
        <v>236</v>
      </c>
      <c r="D47" s="54" t="s">
        <v>111</v>
      </c>
      <c r="E47" s="54"/>
      <c r="F47" s="54"/>
      <c r="G47" s="54"/>
      <c r="H47" s="54"/>
      <c r="I47" s="55"/>
      <c r="J47" s="54"/>
      <c r="K47" s="55"/>
      <c r="L47" s="55"/>
      <c r="M47" s="56"/>
      <c r="N47" s="57" t="s">
        <v>224</v>
      </c>
    </row>
    <row r="48" customFormat="false" ht="60" hidden="false" customHeight="true" outlineLevel="0" collapsed="false">
      <c r="A48" s="52" t="s">
        <v>237</v>
      </c>
      <c r="B48" s="52" t="s">
        <v>238</v>
      </c>
      <c r="C48" s="53" t="s">
        <v>239</v>
      </c>
      <c r="D48" s="54" t="s">
        <v>111</v>
      </c>
      <c r="E48" s="54"/>
      <c r="F48" s="54"/>
      <c r="G48" s="54"/>
      <c r="H48" s="54"/>
      <c r="I48" s="55"/>
      <c r="J48" s="54"/>
      <c r="K48" s="55"/>
      <c r="L48" s="55"/>
      <c r="M48" s="56"/>
      <c r="N48" s="57" t="s">
        <v>224</v>
      </c>
    </row>
    <row r="49" customFormat="false" ht="60" hidden="false" customHeight="true" outlineLevel="0" collapsed="false">
      <c r="A49" s="52" t="s">
        <v>240</v>
      </c>
      <c r="B49" s="52" t="s">
        <v>241</v>
      </c>
      <c r="C49" s="53" t="s">
        <v>242</v>
      </c>
      <c r="D49" s="54" t="s">
        <v>111</v>
      </c>
      <c r="E49" s="54"/>
      <c r="F49" s="54"/>
      <c r="G49" s="54"/>
      <c r="H49" s="54"/>
      <c r="I49" s="55"/>
      <c r="J49" s="54"/>
      <c r="K49" s="55"/>
      <c r="L49" s="55"/>
      <c r="M49" s="56"/>
      <c r="N49" s="57" t="s">
        <v>224</v>
      </c>
    </row>
    <row r="50" customFormat="false" ht="60" hidden="false" customHeight="true" outlineLevel="0" collapsed="false">
      <c r="A50" s="52" t="s">
        <v>243</v>
      </c>
      <c r="B50" s="52" t="s">
        <v>244</v>
      </c>
      <c r="C50" s="53" t="s">
        <v>245</v>
      </c>
      <c r="D50" s="54" t="s">
        <v>111</v>
      </c>
      <c r="E50" s="54"/>
      <c r="F50" s="54"/>
      <c r="G50" s="54"/>
      <c r="H50" s="54"/>
      <c r="I50" s="55"/>
      <c r="J50" s="54"/>
      <c r="K50" s="55"/>
      <c r="L50" s="55"/>
      <c r="M50" s="56"/>
      <c r="N50" s="57" t="s">
        <v>224</v>
      </c>
    </row>
    <row r="51" customFormat="false" ht="19.5" hidden="false" customHeight="true" outlineLevel="0" collapsed="false">
      <c r="A51" s="51" t="s">
        <v>86</v>
      </c>
      <c r="B51" s="51"/>
      <c r="C51" s="51"/>
      <c r="D51" s="51"/>
      <c r="E51" s="51"/>
      <c r="F51" s="51"/>
      <c r="G51" s="51"/>
      <c r="H51" s="51"/>
      <c r="I51" s="51"/>
      <c r="J51" s="51"/>
      <c r="K51" s="51"/>
      <c r="L51" s="51"/>
      <c r="M51" s="51"/>
    </row>
    <row r="52" customFormat="false" ht="46.5" hidden="false" customHeight="true" outlineLevel="0" collapsed="false">
      <c r="A52" s="52" t="s">
        <v>246</v>
      </c>
      <c r="B52" s="52" t="s">
        <v>247</v>
      </c>
      <c r="C52" s="53" t="s">
        <v>248</v>
      </c>
      <c r="D52" s="54" t="s">
        <v>111</v>
      </c>
      <c r="E52" s="54"/>
      <c r="F52" s="54"/>
      <c r="G52" s="54"/>
      <c r="H52" s="54"/>
      <c r="I52" s="55"/>
      <c r="J52" s="54"/>
      <c r="K52" s="55"/>
      <c r="L52" s="55"/>
      <c r="M52" s="56"/>
      <c r="N52" s="57" t="s">
        <v>249</v>
      </c>
    </row>
    <row r="53" customFormat="false" ht="39.75" hidden="false" customHeight="true" outlineLevel="0" collapsed="false">
      <c r="A53" s="52" t="s">
        <v>250</v>
      </c>
      <c r="B53" s="52" t="s">
        <v>251</v>
      </c>
      <c r="C53" s="53" t="s">
        <v>252</v>
      </c>
      <c r="D53" s="54" t="s">
        <v>111</v>
      </c>
      <c r="E53" s="54"/>
      <c r="F53" s="54"/>
      <c r="G53" s="54"/>
      <c r="H53" s="54"/>
      <c r="I53" s="55"/>
      <c r="J53" s="54"/>
      <c r="K53" s="55"/>
      <c r="L53" s="55"/>
      <c r="M53" s="56"/>
      <c r="N53" s="57" t="s">
        <v>249</v>
      </c>
    </row>
    <row r="54" customFormat="false" ht="39.75" hidden="false" customHeight="true" outlineLevel="0" collapsed="false">
      <c r="A54" s="52" t="s">
        <v>253</v>
      </c>
      <c r="B54" s="52" t="s">
        <v>254</v>
      </c>
      <c r="C54" s="53" t="s">
        <v>255</v>
      </c>
      <c r="D54" s="54" t="s">
        <v>111</v>
      </c>
      <c r="E54" s="54"/>
      <c r="F54" s="54"/>
      <c r="G54" s="54"/>
      <c r="H54" s="54"/>
      <c r="I54" s="55"/>
      <c r="J54" s="54"/>
      <c r="K54" s="55"/>
      <c r="L54" s="55"/>
      <c r="M54" s="56"/>
      <c r="N54" s="57" t="s">
        <v>249</v>
      </c>
    </row>
    <row r="55" customFormat="false" ht="39.75" hidden="false" customHeight="true" outlineLevel="0" collapsed="false">
      <c r="A55" s="52" t="s">
        <v>256</v>
      </c>
      <c r="B55" s="52" t="s">
        <v>257</v>
      </c>
      <c r="C55" s="53" t="s">
        <v>258</v>
      </c>
      <c r="D55" s="54" t="s">
        <v>111</v>
      </c>
      <c r="E55" s="54"/>
      <c r="F55" s="54"/>
      <c r="G55" s="54"/>
      <c r="H55" s="54"/>
      <c r="I55" s="55"/>
      <c r="J55" s="54"/>
      <c r="K55" s="55"/>
      <c r="L55" s="55"/>
      <c r="M55" s="56"/>
      <c r="N55" s="57" t="s">
        <v>249</v>
      </c>
    </row>
    <row r="56" customFormat="false" ht="60" hidden="false" customHeight="true" outlineLevel="0" collapsed="false">
      <c r="A56" s="52" t="s">
        <v>259</v>
      </c>
      <c r="B56" s="52" t="s">
        <v>260</v>
      </c>
      <c r="C56" s="53" t="s">
        <v>261</v>
      </c>
      <c r="D56" s="54" t="s">
        <v>111</v>
      </c>
      <c r="E56" s="54"/>
      <c r="F56" s="54"/>
      <c r="G56" s="54"/>
      <c r="H56" s="54"/>
      <c r="I56" s="55"/>
      <c r="J56" s="54"/>
      <c r="K56" s="55"/>
      <c r="L56" s="55"/>
      <c r="M56" s="56"/>
      <c r="N56" s="57" t="s">
        <v>249</v>
      </c>
    </row>
    <row r="57" customFormat="false" ht="39.75" hidden="false" customHeight="true" outlineLevel="0" collapsed="false">
      <c r="A57" s="52" t="s">
        <v>262</v>
      </c>
      <c r="B57" s="52" t="s">
        <v>263</v>
      </c>
      <c r="C57" s="53" t="s">
        <v>264</v>
      </c>
      <c r="D57" s="54" t="s">
        <v>111</v>
      </c>
      <c r="E57" s="54"/>
      <c r="F57" s="54"/>
      <c r="G57" s="54"/>
      <c r="H57" s="54"/>
      <c r="I57" s="55"/>
      <c r="J57" s="54"/>
      <c r="K57" s="55"/>
      <c r="L57" s="55"/>
      <c r="M57" s="56"/>
      <c r="N57" s="57" t="s">
        <v>249</v>
      </c>
    </row>
    <row r="58" customFormat="false" ht="60" hidden="false" customHeight="true" outlineLevel="0" collapsed="false">
      <c r="A58" s="52" t="s">
        <v>265</v>
      </c>
      <c r="B58" s="52" t="s">
        <v>266</v>
      </c>
      <c r="C58" s="53" t="s">
        <v>267</v>
      </c>
      <c r="D58" s="54" t="s">
        <v>111</v>
      </c>
      <c r="E58" s="54"/>
      <c r="F58" s="54"/>
      <c r="G58" s="54"/>
      <c r="H58" s="54"/>
      <c r="I58" s="55"/>
      <c r="J58" s="54"/>
      <c r="K58" s="55"/>
      <c r="L58" s="55"/>
      <c r="M58" s="56"/>
      <c r="N58" s="57" t="s">
        <v>249</v>
      </c>
    </row>
    <row r="59" customFormat="false" ht="39.75" hidden="false" customHeight="true" outlineLevel="0" collapsed="false">
      <c r="A59" s="52" t="s">
        <v>268</v>
      </c>
      <c r="B59" s="52" t="s">
        <v>269</v>
      </c>
      <c r="C59" s="53" t="s">
        <v>270</v>
      </c>
      <c r="D59" s="54" t="s">
        <v>111</v>
      </c>
      <c r="E59" s="54"/>
      <c r="F59" s="54"/>
      <c r="G59" s="54"/>
      <c r="H59" s="54"/>
      <c r="I59" s="55"/>
      <c r="J59" s="54"/>
      <c r="K59" s="55"/>
      <c r="L59" s="55"/>
      <c r="M59" s="56"/>
      <c r="N59" s="57" t="s">
        <v>249</v>
      </c>
    </row>
    <row r="60" customFormat="false" ht="39.75" hidden="false" customHeight="true" outlineLevel="0" collapsed="false">
      <c r="A60" s="52" t="s">
        <v>271</v>
      </c>
      <c r="B60" s="52" t="s">
        <v>272</v>
      </c>
      <c r="C60" s="53" t="s">
        <v>273</v>
      </c>
      <c r="D60" s="54" t="s">
        <v>111</v>
      </c>
      <c r="E60" s="54"/>
      <c r="F60" s="54"/>
      <c r="G60" s="54"/>
      <c r="H60" s="54"/>
      <c r="I60" s="55"/>
      <c r="J60" s="54"/>
      <c r="K60" s="55"/>
      <c r="L60" s="55"/>
      <c r="M60" s="56"/>
      <c r="N60" s="57" t="s">
        <v>249</v>
      </c>
    </row>
    <row r="61" customFormat="false" ht="60" hidden="false" customHeight="true" outlineLevel="0" collapsed="false">
      <c r="A61" s="52" t="s">
        <v>274</v>
      </c>
      <c r="B61" s="52" t="s">
        <v>275</v>
      </c>
      <c r="C61" s="53" t="s">
        <v>276</v>
      </c>
      <c r="D61" s="54" t="s">
        <v>111</v>
      </c>
      <c r="E61" s="54"/>
      <c r="F61" s="54"/>
      <c r="G61" s="54"/>
      <c r="H61" s="54"/>
      <c r="I61" s="55"/>
      <c r="J61" s="54"/>
      <c r="K61" s="55"/>
      <c r="L61" s="55"/>
      <c r="M61" s="56"/>
      <c r="N61" s="57" t="s">
        <v>249</v>
      </c>
    </row>
    <row r="62" customFormat="false" ht="46.5" hidden="false" customHeight="true" outlineLevel="0" collapsed="false">
      <c r="A62" s="52" t="s">
        <v>277</v>
      </c>
      <c r="B62" s="52" t="s">
        <v>278</v>
      </c>
      <c r="C62" s="53" t="s">
        <v>279</v>
      </c>
      <c r="D62" s="54" t="s">
        <v>111</v>
      </c>
      <c r="E62" s="54"/>
      <c r="F62" s="54"/>
      <c r="G62" s="54"/>
      <c r="H62" s="54"/>
      <c r="I62" s="55"/>
      <c r="J62" s="54"/>
      <c r="K62" s="55"/>
      <c r="L62" s="55"/>
      <c r="M62" s="56"/>
      <c r="N62" s="57" t="s">
        <v>249</v>
      </c>
    </row>
    <row r="63" customFormat="false" ht="46.5" hidden="false" customHeight="true" outlineLevel="0" collapsed="false">
      <c r="A63" s="52" t="s">
        <v>280</v>
      </c>
      <c r="B63" s="52" t="s">
        <v>281</v>
      </c>
      <c r="C63" s="53" t="s">
        <v>282</v>
      </c>
      <c r="D63" s="54" t="s">
        <v>111</v>
      </c>
      <c r="E63" s="54"/>
      <c r="F63" s="54"/>
      <c r="G63" s="54"/>
      <c r="H63" s="54"/>
      <c r="I63" s="55"/>
      <c r="J63" s="54"/>
      <c r="K63" s="55"/>
      <c r="L63" s="55"/>
      <c r="M63" s="56"/>
      <c r="N63" s="57" t="s">
        <v>249</v>
      </c>
    </row>
    <row r="64" customFormat="false" ht="46.5" hidden="false" customHeight="true" outlineLevel="0" collapsed="false">
      <c r="A64" s="52" t="s">
        <v>283</v>
      </c>
      <c r="B64" s="52" t="s">
        <v>284</v>
      </c>
      <c r="C64" s="53" t="s">
        <v>285</v>
      </c>
      <c r="D64" s="54" t="s">
        <v>111</v>
      </c>
      <c r="E64" s="54"/>
      <c r="F64" s="54"/>
      <c r="G64" s="54"/>
      <c r="H64" s="54"/>
      <c r="I64" s="55"/>
      <c r="J64" s="54"/>
      <c r="K64" s="55"/>
      <c r="L64" s="55"/>
      <c r="M64" s="56"/>
      <c r="N64" s="57" t="s">
        <v>249</v>
      </c>
    </row>
    <row r="65" customFormat="false" ht="60" hidden="false" customHeight="true" outlineLevel="0" collapsed="false">
      <c r="A65" s="52" t="s">
        <v>286</v>
      </c>
      <c r="B65" s="52" t="s">
        <v>287</v>
      </c>
      <c r="C65" s="53" t="s">
        <v>288</v>
      </c>
      <c r="D65" s="54" t="s">
        <v>111</v>
      </c>
      <c r="E65" s="54"/>
      <c r="F65" s="54"/>
      <c r="G65" s="54"/>
      <c r="H65" s="54"/>
      <c r="I65" s="55"/>
      <c r="J65" s="54"/>
      <c r="K65" s="55"/>
      <c r="L65" s="55"/>
      <c r="M65" s="56"/>
      <c r="N65" s="57" t="s">
        <v>249</v>
      </c>
    </row>
    <row r="66" customFormat="false" ht="19.5" hidden="false" customHeight="true" outlineLevel="0" collapsed="false">
      <c r="A66" s="51" t="s">
        <v>87</v>
      </c>
      <c r="B66" s="51"/>
      <c r="C66" s="51"/>
      <c r="D66" s="51"/>
      <c r="E66" s="51"/>
      <c r="F66" s="51"/>
      <c r="G66" s="51"/>
      <c r="H66" s="51"/>
      <c r="I66" s="51"/>
      <c r="J66" s="51"/>
      <c r="K66" s="51"/>
      <c r="L66" s="51"/>
      <c r="M66" s="51"/>
    </row>
    <row r="67" customFormat="false" ht="39.75" hidden="false" customHeight="true" outlineLevel="0" collapsed="false">
      <c r="A67" s="52" t="s">
        <v>289</v>
      </c>
      <c r="B67" s="52" t="s">
        <v>290</v>
      </c>
      <c r="C67" s="53" t="s">
        <v>291</v>
      </c>
      <c r="D67" s="54" t="s">
        <v>111</v>
      </c>
      <c r="E67" s="54"/>
      <c r="F67" s="54"/>
      <c r="G67" s="54"/>
      <c r="H67" s="54"/>
      <c r="I67" s="55"/>
      <c r="J67" s="54"/>
      <c r="K67" s="55"/>
      <c r="L67" s="55"/>
      <c r="M67" s="56"/>
      <c r="N67" s="57" t="s">
        <v>292</v>
      </c>
    </row>
    <row r="68" customFormat="false" ht="39.75" hidden="false" customHeight="true" outlineLevel="0" collapsed="false">
      <c r="A68" s="52" t="s">
        <v>293</v>
      </c>
      <c r="B68" s="52" t="s">
        <v>294</v>
      </c>
      <c r="C68" s="53" t="s">
        <v>295</v>
      </c>
      <c r="D68" s="54" t="s">
        <v>111</v>
      </c>
      <c r="E68" s="54"/>
      <c r="F68" s="54"/>
      <c r="G68" s="54"/>
      <c r="H68" s="54"/>
      <c r="I68" s="55"/>
      <c r="J68" s="54"/>
      <c r="K68" s="55"/>
      <c r="L68" s="55"/>
      <c r="M68" s="56"/>
      <c r="N68" s="57" t="s">
        <v>292</v>
      </c>
    </row>
    <row r="69" customFormat="false" ht="46.5" hidden="false" customHeight="true" outlineLevel="0" collapsed="false">
      <c r="A69" s="52" t="s">
        <v>296</v>
      </c>
      <c r="B69" s="52" t="s">
        <v>297</v>
      </c>
      <c r="C69" s="53" t="s">
        <v>298</v>
      </c>
      <c r="D69" s="54" t="s">
        <v>111</v>
      </c>
      <c r="E69" s="54"/>
      <c r="F69" s="54"/>
      <c r="G69" s="54"/>
      <c r="H69" s="54"/>
      <c r="I69" s="55"/>
      <c r="J69" s="54"/>
      <c r="K69" s="55"/>
      <c r="L69" s="55"/>
      <c r="M69" s="56"/>
      <c r="N69" s="57" t="s">
        <v>292</v>
      </c>
    </row>
    <row r="70" customFormat="false" ht="46.5" hidden="false" customHeight="true" outlineLevel="0" collapsed="false">
      <c r="A70" s="52" t="s">
        <v>299</v>
      </c>
      <c r="B70" s="52" t="s">
        <v>300</v>
      </c>
      <c r="C70" s="53" t="s">
        <v>301</v>
      </c>
      <c r="D70" s="54" t="s">
        <v>111</v>
      </c>
      <c r="E70" s="54"/>
      <c r="F70" s="54"/>
      <c r="G70" s="54"/>
      <c r="H70" s="54"/>
      <c r="I70" s="55"/>
      <c r="J70" s="54"/>
      <c r="K70" s="55"/>
      <c r="L70" s="55"/>
      <c r="M70" s="56"/>
      <c r="N70" s="57" t="s">
        <v>292</v>
      </c>
    </row>
    <row r="71" customFormat="false" ht="60" hidden="false" customHeight="true" outlineLevel="0" collapsed="false">
      <c r="A71" s="52" t="s">
        <v>302</v>
      </c>
      <c r="B71" s="52" t="s">
        <v>303</v>
      </c>
      <c r="C71" s="53" t="s">
        <v>304</v>
      </c>
      <c r="D71" s="54" t="s">
        <v>111</v>
      </c>
      <c r="E71" s="54"/>
      <c r="F71" s="54"/>
      <c r="G71" s="54"/>
      <c r="H71" s="54"/>
      <c r="I71" s="55"/>
      <c r="J71" s="54"/>
      <c r="K71" s="55"/>
      <c r="L71" s="55"/>
      <c r="M71" s="56"/>
      <c r="N71" s="57" t="s">
        <v>292</v>
      </c>
    </row>
    <row r="72" customFormat="false" ht="46.5" hidden="false" customHeight="true" outlineLevel="0" collapsed="false">
      <c r="A72" s="52" t="s">
        <v>305</v>
      </c>
      <c r="B72" s="52" t="s">
        <v>306</v>
      </c>
      <c r="C72" s="53" t="s">
        <v>307</v>
      </c>
      <c r="D72" s="54" t="s">
        <v>111</v>
      </c>
      <c r="E72" s="54"/>
      <c r="F72" s="54"/>
      <c r="G72" s="54"/>
      <c r="H72" s="54"/>
      <c r="I72" s="55"/>
      <c r="J72" s="54"/>
      <c r="K72" s="55"/>
      <c r="L72" s="55"/>
      <c r="M72" s="56"/>
      <c r="N72" s="57" t="s">
        <v>292</v>
      </c>
    </row>
    <row r="73" customFormat="false" ht="39.75" hidden="false" customHeight="true" outlineLevel="0" collapsed="false">
      <c r="A73" s="52" t="s">
        <v>308</v>
      </c>
      <c r="B73" s="52" t="s">
        <v>309</v>
      </c>
      <c r="C73" s="53" t="s">
        <v>310</v>
      </c>
      <c r="D73" s="54" t="s">
        <v>111</v>
      </c>
      <c r="E73" s="54"/>
      <c r="F73" s="54"/>
      <c r="G73" s="54"/>
      <c r="H73" s="54"/>
      <c r="I73" s="55"/>
      <c r="J73" s="54"/>
      <c r="K73" s="55"/>
      <c r="L73" s="55"/>
      <c r="M73" s="56"/>
      <c r="N73" s="57" t="s">
        <v>292</v>
      </c>
    </row>
    <row r="74" customFormat="false" ht="60" hidden="false" customHeight="true" outlineLevel="0" collapsed="false">
      <c r="A74" s="52" t="s">
        <v>311</v>
      </c>
      <c r="B74" s="52" t="s">
        <v>312</v>
      </c>
      <c r="C74" s="53" t="s">
        <v>313</v>
      </c>
      <c r="D74" s="54" t="s">
        <v>111</v>
      </c>
      <c r="E74" s="54"/>
      <c r="F74" s="54"/>
      <c r="G74" s="54"/>
      <c r="H74" s="54"/>
      <c r="I74" s="55"/>
      <c r="J74" s="54"/>
      <c r="K74" s="55"/>
      <c r="L74" s="55"/>
      <c r="M74" s="56"/>
      <c r="N74" s="57" t="s">
        <v>292</v>
      </c>
    </row>
    <row r="75" customFormat="false" ht="60" hidden="false" customHeight="true" outlineLevel="0" collapsed="false">
      <c r="A75" s="52" t="s">
        <v>314</v>
      </c>
      <c r="B75" s="52" t="s">
        <v>315</v>
      </c>
      <c r="C75" s="53" t="s">
        <v>316</v>
      </c>
      <c r="D75" s="54" t="s">
        <v>111</v>
      </c>
      <c r="E75" s="54"/>
      <c r="F75" s="54"/>
      <c r="G75" s="54"/>
      <c r="H75" s="54"/>
      <c r="I75" s="55"/>
      <c r="J75" s="54"/>
      <c r="K75" s="55"/>
      <c r="L75" s="55"/>
      <c r="M75" s="56"/>
      <c r="N75" s="57" t="s">
        <v>292</v>
      </c>
    </row>
    <row r="76" customFormat="false" ht="46.5" hidden="false" customHeight="true" outlineLevel="0" collapsed="false">
      <c r="A76" s="52" t="s">
        <v>317</v>
      </c>
      <c r="B76" s="52" t="s">
        <v>318</v>
      </c>
      <c r="C76" s="53" t="s">
        <v>319</v>
      </c>
      <c r="D76" s="54" t="s">
        <v>111</v>
      </c>
      <c r="E76" s="54"/>
      <c r="F76" s="54"/>
      <c r="G76" s="54"/>
      <c r="H76" s="54"/>
      <c r="I76" s="55"/>
      <c r="J76" s="54"/>
      <c r="K76" s="55"/>
      <c r="L76" s="55"/>
      <c r="M76" s="56"/>
      <c r="N76" s="57" t="s">
        <v>292</v>
      </c>
    </row>
    <row r="77" customFormat="false" ht="60" hidden="false" customHeight="true" outlineLevel="0" collapsed="false">
      <c r="A77" s="52" t="s">
        <v>320</v>
      </c>
      <c r="B77" s="52" t="s">
        <v>321</v>
      </c>
      <c r="C77" s="53" t="s">
        <v>322</v>
      </c>
      <c r="D77" s="54" t="s">
        <v>111</v>
      </c>
      <c r="E77" s="54"/>
      <c r="F77" s="54"/>
      <c r="G77" s="54"/>
      <c r="H77" s="54"/>
      <c r="I77" s="55"/>
      <c r="J77" s="54"/>
      <c r="K77" s="55"/>
      <c r="L77" s="55"/>
      <c r="M77" s="56"/>
      <c r="N77" s="57" t="s">
        <v>292</v>
      </c>
    </row>
    <row r="78" customFormat="false" ht="60" hidden="false" customHeight="true" outlineLevel="0" collapsed="false">
      <c r="A78" s="52" t="s">
        <v>323</v>
      </c>
      <c r="B78" s="52" t="s">
        <v>324</v>
      </c>
      <c r="C78" s="53" t="s">
        <v>325</v>
      </c>
      <c r="D78" s="54" t="s">
        <v>111</v>
      </c>
      <c r="E78" s="54"/>
      <c r="F78" s="54"/>
      <c r="G78" s="54"/>
      <c r="H78" s="54"/>
      <c r="I78" s="55"/>
      <c r="J78" s="54"/>
      <c r="K78" s="55"/>
      <c r="L78" s="55"/>
      <c r="M78" s="56"/>
      <c r="N78" s="57" t="s">
        <v>292</v>
      </c>
    </row>
    <row r="79" customFormat="false" ht="46.5" hidden="false" customHeight="true" outlineLevel="0" collapsed="false">
      <c r="A79" s="52" t="s">
        <v>326</v>
      </c>
      <c r="B79" s="52" t="s">
        <v>327</v>
      </c>
      <c r="C79" s="53" t="s">
        <v>328</v>
      </c>
      <c r="D79" s="54" t="s">
        <v>111</v>
      </c>
      <c r="E79" s="54"/>
      <c r="F79" s="54"/>
      <c r="G79" s="54"/>
      <c r="H79" s="54"/>
      <c r="I79" s="55"/>
      <c r="J79" s="54"/>
      <c r="K79" s="55"/>
      <c r="L79" s="55"/>
      <c r="M79" s="56"/>
      <c r="N79" s="57" t="s">
        <v>292</v>
      </c>
    </row>
    <row r="80" customFormat="false" ht="46.5" hidden="false" customHeight="true" outlineLevel="0" collapsed="false">
      <c r="A80" s="52" t="s">
        <v>329</v>
      </c>
      <c r="B80" s="52" t="s">
        <v>330</v>
      </c>
      <c r="C80" s="53" t="s">
        <v>331</v>
      </c>
      <c r="D80" s="54" t="s">
        <v>111</v>
      </c>
      <c r="E80" s="54"/>
      <c r="F80" s="54"/>
      <c r="G80" s="54"/>
      <c r="H80" s="54"/>
      <c r="I80" s="55"/>
      <c r="J80" s="54"/>
      <c r="K80" s="55"/>
      <c r="L80" s="55"/>
      <c r="M80" s="56"/>
      <c r="N80" s="57" t="s">
        <v>292</v>
      </c>
    </row>
    <row r="81" customFormat="false" ht="46.5" hidden="false" customHeight="true" outlineLevel="0" collapsed="false">
      <c r="A81" s="52" t="s">
        <v>332</v>
      </c>
      <c r="B81" s="52" t="s">
        <v>333</v>
      </c>
      <c r="C81" s="53" t="s">
        <v>334</v>
      </c>
      <c r="D81" s="54" t="s">
        <v>111</v>
      </c>
      <c r="E81" s="54"/>
      <c r="F81" s="54"/>
      <c r="G81" s="54"/>
      <c r="H81" s="54"/>
      <c r="I81" s="55"/>
      <c r="J81" s="54"/>
      <c r="K81" s="55"/>
      <c r="L81" s="55"/>
      <c r="M81" s="56"/>
      <c r="N81" s="57" t="s">
        <v>292</v>
      </c>
    </row>
    <row r="82" customFormat="false" ht="46.5" hidden="false" customHeight="true" outlineLevel="0" collapsed="false">
      <c r="A82" s="52" t="s">
        <v>335</v>
      </c>
      <c r="B82" s="52" t="s">
        <v>336</v>
      </c>
      <c r="C82" s="53" t="s">
        <v>337</v>
      </c>
      <c r="D82" s="54" t="s">
        <v>111</v>
      </c>
      <c r="E82" s="54"/>
      <c r="F82" s="54"/>
      <c r="G82" s="54"/>
      <c r="H82" s="54"/>
      <c r="I82" s="55"/>
      <c r="J82" s="54"/>
      <c r="K82" s="55"/>
      <c r="L82" s="55"/>
      <c r="M82" s="56"/>
      <c r="N82" s="57" t="s">
        <v>292</v>
      </c>
    </row>
    <row r="83" customFormat="false" ht="46.5" hidden="false" customHeight="true" outlineLevel="0" collapsed="false">
      <c r="A83" s="52" t="s">
        <v>338</v>
      </c>
      <c r="B83" s="52" t="s">
        <v>339</v>
      </c>
      <c r="C83" s="53" t="s">
        <v>340</v>
      </c>
      <c r="D83" s="54" t="s">
        <v>111</v>
      </c>
      <c r="E83" s="54"/>
      <c r="F83" s="54"/>
      <c r="G83" s="54"/>
      <c r="H83" s="54"/>
      <c r="I83" s="55"/>
      <c r="J83" s="54"/>
      <c r="K83" s="55"/>
      <c r="L83" s="55"/>
      <c r="M83" s="56"/>
      <c r="N83" s="57" t="s">
        <v>292</v>
      </c>
    </row>
    <row r="84" customFormat="false" ht="46.5" hidden="false" customHeight="true" outlineLevel="0" collapsed="false">
      <c r="A84" s="52" t="s">
        <v>341</v>
      </c>
      <c r="B84" s="52" t="s">
        <v>342</v>
      </c>
      <c r="C84" s="53" t="s">
        <v>343</v>
      </c>
      <c r="D84" s="54" t="s">
        <v>111</v>
      </c>
      <c r="E84" s="54"/>
      <c r="F84" s="54"/>
      <c r="G84" s="54"/>
      <c r="H84" s="54"/>
      <c r="I84" s="55"/>
      <c r="J84" s="54"/>
      <c r="K84" s="55"/>
      <c r="L84" s="55"/>
      <c r="M84" s="56"/>
      <c r="N84" s="57" t="s">
        <v>292</v>
      </c>
    </row>
    <row r="85" customFormat="false" ht="46.5" hidden="false" customHeight="true" outlineLevel="0" collapsed="false">
      <c r="A85" s="52" t="s">
        <v>344</v>
      </c>
      <c r="B85" s="52" t="s">
        <v>345</v>
      </c>
      <c r="C85" s="53" t="s">
        <v>346</v>
      </c>
      <c r="D85" s="54" t="s">
        <v>111</v>
      </c>
      <c r="E85" s="54"/>
      <c r="F85" s="54"/>
      <c r="G85" s="54"/>
      <c r="H85" s="54"/>
      <c r="I85" s="55"/>
      <c r="J85" s="54"/>
      <c r="K85" s="55"/>
      <c r="L85" s="55"/>
      <c r="M85" s="56"/>
      <c r="N85" s="57" t="s">
        <v>292</v>
      </c>
    </row>
    <row r="86" customFormat="false" ht="46.5" hidden="false" customHeight="true" outlineLevel="0" collapsed="false">
      <c r="A86" s="52" t="s">
        <v>347</v>
      </c>
      <c r="B86" s="52" t="s">
        <v>348</v>
      </c>
      <c r="C86" s="53" t="s">
        <v>349</v>
      </c>
      <c r="D86" s="54" t="s">
        <v>111</v>
      </c>
      <c r="E86" s="54"/>
      <c r="F86" s="54"/>
      <c r="G86" s="54"/>
      <c r="H86" s="54"/>
      <c r="I86" s="55"/>
      <c r="J86" s="54"/>
      <c r="K86" s="55"/>
      <c r="L86" s="55"/>
      <c r="M86" s="56"/>
      <c r="N86" s="57" t="s">
        <v>292</v>
      </c>
    </row>
    <row r="87" customFormat="false" ht="46.5" hidden="false" customHeight="true" outlineLevel="0" collapsed="false">
      <c r="A87" s="52" t="s">
        <v>350</v>
      </c>
      <c r="B87" s="52" t="s">
        <v>351</v>
      </c>
      <c r="C87" s="53" t="s">
        <v>352</v>
      </c>
      <c r="D87" s="54" t="s">
        <v>111</v>
      </c>
      <c r="E87" s="54"/>
      <c r="F87" s="54"/>
      <c r="G87" s="54"/>
      <c r="H87" s="54"/>
      <c r="I87" s="55"/>
      <c r="J87" s="54"/>
      <c r="K87" s="55"/>
      <c r="L87" s="55"/>
      <c r="M87" s="56"/>
      <c r="N87" s="57" t="s">
        <v>292</v>
      </c>
    </row>
    <row r="88" customFormat="false" ht="46.5" hidden="false" customHeight="true" outlineLevel="0" collapsed="false">
      <c r="A88" s="52" t="s">
        <v>353</v>
      </c>
      <c r="B88" s="52" t="s">
        <v>354</v>
      </c>
      <c r="C88" s="53" t="s">
        <v>355</v>
      </c>
      <c r="D88" s="54" t="s">
        <v>111</v>
      </c>
      <c r="E88" s="54"/>
      <c r="F88" s="54"/>
      <c r="G88" s="54"/>
      <c r="H88" s="54"/>
      <c r="I88" s="55"/>
      <c r="J88" s="54"/>
      <c r="K88" s="55"/>
      <c r="L88" s="55"/>
      <c r="M88" s="56"/>
      <c r="N88" s="57" t="s">
        <v>292</v>
      </c>
    </row>
    <row r="89" customFormat="false" ht="39.75" hidden="false" customHeight="true" outlineLevel="0" collapsed="false">
      <c r="A89" s="52" t="s">
        <v>356</v>
      </c>
      <c r="B89" s="52" t="s">
        <v>357</v>
      </c>
      <c r="C89" s="53" t="s">
        <v>358</v>
      </c>
      <c r="D89" s="54" t="s">
        <v>111</v>
      </c>
      <c r="E89" s="54"/>
      <c r="F89" s="54"/>
      <c r="G89" s="54"/>
      <c r="H89" s="54"/>
      <c r="I89" s="55"/>
      <c r="J89" s="54"/>
      <c r="K89" s="55"/>
      <c r="L89" s="55"/>
      <c r="M89" s="56"/>
      <c r="N89" s="57" t="s">
        <v>292</v>
      </c>
    </row>
    <row r="90" customFormat="false" ht="46.5" hidden="false" customHeight="true" outlineLevel="0" collapsed="false">
      <c r="A90" s="52" t="s">
        <v>359</v>
      </c>
      <c r="B90" s="52" t="s">
        <v>360</v>
      </c>
      <c r="C90" s="53" t="s">
        <v>361</v>
      </c>
      <c r="D90" s="54" t="s">
        <v>111</v>
      </c>
      <c r="E90" s="54"/>
      <c r="F90" s="54"/>
      <c r="G90" s="54"/>
      <c r="H90" s="54"/>
      <c r="I90" s="55"/>
      <c r="J90" s="54"/>
      <c r="K90" s="55"/>
      <c r="L90" s="55"/>
      <c r="M90" s="56"/>
      <c r="N90" s="57" t="s">
        <v>292</v>
      </c>
    </row>
    <row r="91" customFormat="false" ht="39.75" hidden="false" customHeight="true" outlineLevel="0" collapsed="false">
      <c r="A91" s="52" t="s">
        <v>362</v>
      </c>
      <c r="B91" s="52" t="s">
        <v>363</v>
      </c>
      <c r="C91" s="53" t="s">
        <v>364</v>
      </c>
      <c r="D91" s="54" t="s">
        <v>111</v>
      </c>
      <c r="E91" s="54"/>
      <c r="F91" s="54"/>
      <c r="G91" s="54"/>
      <c r="H91" s="54"/>
      <c r="I91" s="55"/>
      <c r="J91" s="54"/>
      <c r="K91" s="55"/>
      <c r="L91" s="55"/>
      <c r="M91" s="56"/>
      <c r="N91" s="57" t="s">
        <v>292</v>
      </c>
    </row>
    <row r="92" customFormat="false" ht="46.5" hidden="false" customHeight="true" outlineLevel="0" collapsed="false">
      <c r="A92" s="52" t="s">
        <v>365</v>
      </c>
      <c r="B92" s="52" t="s">
        <v>366</v>
      </c>
      <c r="C92" s="53" t="s">
        <v>367</v>
      </c>
      <c r="D92" s="54" t="s">
        <v>111</v>
      </c>
      <c r="E92" s="54"/>
      <c r="F92" s="54"/>
      <c r="G92" s="54"/>
      <c r="H92" s="54"/>
      <c r="I92" s="55"/>
      <c r="J92" s="54"/>
      <c r="K92" s="55"/>
      <c r="L92" s="55"/>
      <c r="M92" s="56"/>
      <c r="N92" s="57" t="s">
        <v>292</v>
      </c>
    </row>
    <row r="93" customFormat="false" ht="60" hidden="false" customHeight="true" outlineLevel="0" collapsed="false">
      <c r="A93" s="52" t="s">
        <v>368</v>
      </c>
      <c r="B93" s="52" t="s">
        <v>369</v>
      </c>
      <c r="C93" s="53" t="s">
        <v>370</v>
      </c>
      <c r="D93" s="54" t="s">
        <v>111</v>
      </c>
      <c r="E93" s="54"/>
      <c r="F93" s="54"/>
      <c r="G93" s="54"/>
      <c r="H93" s="54"/>
      <c r="I93" s="55"/>
      <c r="J93" s="54"/>
      <c r="K93" s="55"/>
      <c r="L93" s="55"/>
      <c r="M93" s="56"/>
      <c r="N93" s="57" t="s">
        <v>292</v>
      </c>
    </row>
    <row r="94" customFormat="false" ht="39.75" hidden="false" customHeight="true" outlineLevel="0" collapsed="false">
      <c r="A94" s="52" t="s">
        <v>371</v>
      </c>
      <c r="B94" s="52" t="s">
        <v>372</v>
      </c>
      <c r="C94" s="53" t="s">
        <v>373</v>
      </c>
      <c r="D94" s="54" t="s">
        <v>111</v>
      </c>
      <c r="E94" s="54"/>
      <c r="F94" s="54"/>
      <c r="G94" s="54"/>
      <c r="H94" s="54"/>
      <c r="I94" s="55"/>
      <c r="J94" s="54"/>
      <c r="K94" s="55"/>
      <c r="L94" s="55"/>
      <c r="M94" s="56"/>
      <c r="N94" s="57" t="s">
        <v>292</v>
      </c>
    </row>
    <row r="95" customFormat="false" ht="39.75" hidden="false" customHeight="true" outlineLevel="0" collapsed="false">
      <c r="A95" s="52" t="s">
        <v>374</v>
      </c>
      <c r="B95" s="52" t="s">
        <v>375</v>
      </c>
      <c r="C95" s="53" t="s">
        <v>376</v>
      </c>
      <c r="D95" s="54" t="s">
        <v>111</v>
      </c>
      <c r="E95" s="54"/>
      <c r="F95" s="54"/>
      <c r="G95" s="54"/>
      <c r="H95" s="54"/>
      <c r="I95" s="55"/>
      <c r="J95" s="54"/>
      <c r="K95" s="55"/>
      <c r="L95" s="55"/>
      <c r="M95" s="56"/>
      <c r="N95" s="57" t="s">
        <v>292</v>
      </c>
    </row>
    <row r="96" customFormat="false" ht="46.5" hidden="false" customHeight="true" outlineLevel="0" collapsed="false">
      <c r="A96" s="52" t="s">
        <v>377</v>
      </c>
      <c r="B96" s="52" t="s">
        <v>378</v>
      </c>
      <c r="C96" s="53" t="s">
        <v>379</v>
      </c>
      <c r="D96" s="54" t="s">
        <v>111</v>
      </c>
      <c r="E96" s="54"/>
      <c r="F96" s="54"/>
      <c r="G96" s="54"/>
      <c r="H96" s="54"/>
      <c r="I96" s="55"/>
      <c r="J96" s="54"/>
      <c r="K96" s="55"/>
      <c r="L96" s="55"/>
      <c r="M96" s="56"/>
      <c r="N96" s="57" t="s">
        <v>292</v>
      </c>
    </row>
    <row r="97" customFormat="false" ht="46.5" hidden="false" customHeight="true" outlineLevel="0" collapsed="false">
      <c r="A97" s="52" t="s">
        <v>380</v>
      </c>
      <c r="B97" s="52" t="s">
        <v>381</v>
      </c>
      <c r="C97" s="53" t="s">
        <v>382</v>
      </c>
      <c r="D97" s="54" t="s">
        <v>111</v>
      </c>
      <c r="E97" s="54"/>
      <c r="F97" s="54"/>
      <c r="G97" s="54"/>
      <c r="H97" s="54"/>
      <c r="I97" s="55"/>
      <c r="J97" s="54"/>
      <c r="K97" s="55"/>
      <c r="L97" s="55"/>
      <c r="M97" s="56"/>
      <c r="N97" s="57" t="s">
        <v>292</v>
      </c>
    </row>
    <row r="98" customFormat="false" ht="46.5" hidden="false" customHeight="true" outlineLevel="0" collapsed="false">
      <c r="A98" s="52" t="s">
        <v>383</v>
      </c>
      <c r="B98" s="52" t="s">
        <v>384</v>
      </c>
      <c r="C98" s="53" t="s">
        <v>385</v>
      </c>
      <c r="D98" s="54" t="s">
        <v>111</v>
      </c>
      <c r="E98" s="54"/>
      <c r="F98" s="54"/>
      <c r="G98" s="54"/>
      <c r="H98" s="54"/>
      <c r="I98" s="55"/>
      <c r="J98" s="54"/>
      <c r="K98" s="55"/>
      <c r="L98" s="55"/>
      <c r="M98" s="56"/>
      <c r="N98" s="57" t="s">
        <v>292</v>
      </c>
    </row>
    <row r="99" customFormat="false" ht="39.75" hidden="false" customHeight="true" outlineLevel="0" collapsed="false">
      <c r="A99" s="52" t="s">
        <v>386</v>
      </c>
      <c r="B99" s="52" t="s">
        <v>387</v>
      </c>
      <c r="C99" s="53" t="s">
        <v>388</v>
      </c>
      <c r="D99" s="54" t="s">
        <v>111</v>
      </c>
      <c r="E99" s="54"/>
      <c r="F99" s="54"/>
      <c r="G99" s="54"/>
      <c r="H99" s="54"/>
      <c r="I99" s="55"/>
      <c r="J99" s="54"/>
      <c r="K99" s="55"/>
      <c r="L99" s="55"/>
      <c r="M99" s="56"/>
      <c r="N99" s="57" t="s">
        <v>292</v>
      </c>
    </row>
    <row r="100" customFormat="false" ht="60" hidden="false" customHeight="true" outlineLevel="0" collapsed="false">
      <c r="A100" s="52" t="s">
        <v>389</v>
      </c>
      <c r="B100" s="52" t="s">
        <v>390</v>
      </c>
      <c r="C100" s="53" t="s">
        <v>391</v>
      </c>
      <c r="D100" s="54" t="s">
        <v>111</v>
      </c>
      <c r="E100" s="54"/>
      <c r="F100" s="54"/>
      <c r="G100" s="54"/>
      <c r="H100" s="54"/>
      <c r="I100" s="55"/>
      <c r="J100" s="54"/>
      <c r="K100" s="55"/>
      <c r="L100" s="55"/>
      <c r="M100" s="56"/>
      <c r="N100" s="57" t="s">
        <v>292</v>
      </c>
    </row>
  </sheetData>
  <mergeCells count="6">
    <mergeCell ref="A1:M1"/>
    <mergeCell ref="A2:M2"/>
    <mergeCell ref="A4:M4"/>
    <mergeCell ref="A42:M42"/>
    <mergeCell ref="A51:M51"/>
    <mergeCell ref="A66:M66"/>
  </mergeCells>
  <conditionalFormatting sqref="D4:D100">
    <cfRule type="cellIs" priority="2" operator="equal" aboveAverage="0" equalAverage="0" bottom="0" percent="0" rank="0" text="" dxfId="3">
      <formula>"No"</formula>
    </cfRule>
    <cfRule type="cellIs" priority="3" operator="equal" aboveAverage="0" equalAverage="0" bottom="0" percent="0" rank="0" text="" dxfId="4">
      <formula>"Yes"</formula>
    </cfRule>
  </conditionalFormatting>
  <conditionalFormatting sqref="J4:J100">
    <cfRule type="cellIs" priority="4" operator="equal" aboveAverage="0" equalAverage="0" bottom="0" percent="0" rank="0" text="" dxfId="0">
      <formula>"Implemented"</formula>
    </cfRule>
    <cfRule type="cellIs" priority="5" operator="equal" aboveAverage="0" equalAverage="0" bottom="0" percent="0" rank="0" text="" dxfId="1">
      <formula>"Partially implemented"</formula>
    </cfRule>
    <cfRule type="cellIs" priority="6" operator="equal" aboveAverage="0" equalAverage="0" bottom="0" percent="0" rank="0" text="" dxfId="5">
      <formula>"Planned"</formula>
    </cfRule>
    <cfRule type="cellIs" priority="7" operator="equal" aboveAverage="0" equalAverage="0" bottom="0" percent="0" rank="0" text="" dxfId="2">
      <formula>"Not implemented"</formula>
    </cfRule>
    <cfRule type="cellIs" priority="8" operator="equal" aboveAverage="0" equalAverage="0" bottom="0" percent="0" rank="0" text="" dxfId="6">
      <formula>"Not applicable"</formula>
    </cfRule>
  </conditionalFormatting>
  <dataValidations count="3">
    <dataValidation allowBlank="true" errorStyle="stop" operator="between" showDropDown="false" showErrorMessage="false" showInputMessage="false" sqref="D5:D41 D43:D50 D52:D65 D67:D100" type="list">
      <formula1>Lists!$A$2:$A$3</formula1>
      <formula2>0</formula2>
    </dataValidation>
    <dataValidation allowBlank="true" errorStyle="stop" operator="between" showDropDown="false" showErrorMessage="false" showInputMessage="false" sqref="E5:H41 E43:H50 E52:H65 E67:H100" type="list">
      <formula1>Lists!$B$2</formula1>
      <formula2>0</formula2>
    </dataValidation>
    <dataValidation allowBlank="true" errorStyle="stop" operator="between" showDropDown="false" showErrorMessage="false" showInputMessage="false" sqref="J5:J41 J43:J50 J52:J65 J67:J100" type="list">
      <formula1>Lists!$C$2:$C$6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38</v>
      </c>
      <c r="B1" s="0" t="s">
        <v>392</v>
      </c>
      <c r="C1" s="0" t="s">
        <v>83</v>
      </c>
    </row>
    <row r="2" customFormat="false" ht="15" hidden="false" customHeight="false" outlineLevel="0" collapsed="false">
      <c r="A2" s="0" t="s">
        <v>111</v>
      </c>
      <c r="B2" s="0" t="s">
        <v>393</v>
      </c>
      <c r="C2" s="0" t="s">
        <v>81</v>
      </c>
    </row>
    <row r="3" customFormat="false" ht="15" hidden="false" customHeight="false" outlineLevel="0" collapsed="false">
      <c r="A3" s="0" t="s">
        <v>394</v>
      </c>
      <c r="C3" s="0" t="s">
        <v>92</v>
      </c>
    </row>
    <row r="4" customFormat="false" ht="15" hidden="false" customHeight="false" outlineLevel="0" collapsed="false">
      <c r="C4" s="0" t="s">
        <v>93</v>
      </c>
    </row>
    <row r="5" customFormat="false" ht="15" hidden="false" customHeight="false" outlineLevel="0" collapsed="false">
      <c r="C5" s="0" t="s">
        <v>94</v>
      </c>
    </row>
    <row r="6" customFormat="false" ht="15" hidden="false" customHeight="false" outlineLevel="0" collapsed="false">
      <c r="C6" s="0" t="s">
        <v>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2026-08-01T01:10:43Z</dcterms:created>
  <dc:creator>Risk Professionals (RiskProfs)</dc:creator>
  <dc:description/>
  <dc:language>en-US</dc:language>
  <cp:lastModifiedBy/>
  <dcterms:modified xsi:type="dcterms:W3CDTF">2026-08-01T01:10:43Z</dcterms:modified>
  <cp:revision>0</cp:revision>
  <dc:subject/>
  <dc:title>ISO/IEC 27001:2022 Statement of Applicability</dc:title>
</cp:coreProperties>
</file>

<file path=docProps/custom.xml><?xml version="1.0" encoding="utf-8"?>
<Properties xmlns="http://schemas.openxmlformats.org/officeDocument/2006/custom-properties" xmlns:vt="http://schemas.openxmlformats.org/officeDocument/2006/docPropsVTypes"/>
</file>